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24" documentId="120_S{2AC9BD13-BADA-5192-A53E-5A8FF88502F6}" xr6:coauthVersionLast="47" xr6:coauthVersionMax="47" xr10:uidLastSave="{CD4B1F53-848E-4E83-BEAD-2AE6FD38707F}"/>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<sst xmlns="http://schemas.openxmlformats.org/spreadsheetml/2006/main" count="181584" uniqueCount="39205">
  <si>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</si>
  <si>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</si>
  <si>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</si>
  <si>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</si>
  <si>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</si>
  <si>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</si>
  <si>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</si>
  <si>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</si>
  <si>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</si>
  <si>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</si>
  <si>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</si>
  <si>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</si>
  <si>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</si>
  <si>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</si>
  <si>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</si>
  <si>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</si>
  <si>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</si>
  <si>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</si>
  <si>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</si>
  <si>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</si>
  <si>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</si>
  <si>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</si>
  <si>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</si>
  <si>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</si>
  <si>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</si>
  <si>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</si>
  <si>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</si>
  <si>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</si>
  <si>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</si>
  <si>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</si>
  <si>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</si>
  <si>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</si>
  <si>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</si>
  <si>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</si>
  <si>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</si>
  <si>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</si>
  <si>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</si>
  <si>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</si>
  <si>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</si>
  <si>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</si>
  <si>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</si>
  <si>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</si>
  <si>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</si>
  <si>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</si>
  <si>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</si>
  <si>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</si>
  <si>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</si>
  <si>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</si>
  <si>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</si>
  <si>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</si>
  <si>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</si>
  <si>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</si>
  <si>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</si>
  <si>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</si>
  <si>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</si>
  <si>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</si>
  <si>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</si>
  <si>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</si>
  <si>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</si>
  <si>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</si>
  <si>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</si>
  <si>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</si>
  <si>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</si>
  <si>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</si>
  <si>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</si>
  <si>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</si>
  <si>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</si>
  <si>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</si>
  <si>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</si>
  <si>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</si>
  <si>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</si>
  <si>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</si>
  <si>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</si>
  <si>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</si>
  <si>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</si>
  <si>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</si>
  <si>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</si>
  <si>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</si>
  <si>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</si>
  <si>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</si>
  <si>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</si>
  <si>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</si>
  <si>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</si>
  <si>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</si>
  <si>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</si>
  <si>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</si>
  <si>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</si>
  <si>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</si>
  <si>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</si>
  <si>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</si>
  <si>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</si>
  <si>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</si>
  <si>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</si>
  <si>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</si>
  <si>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</si>
  <si>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</si>
  <si>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</si>
  <si>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</si>
  <si>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</si>
  <si>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</si>
  <si>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</si>
  <si>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</si>
  <si>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</si>
  <si>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</si>
  <si>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</si>
  <si>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</si>
  <si>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</si>
  <si>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</si>
  <si>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</si>
  <si>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</si>
  <si>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</si>
  <si>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</si>
  <si>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</si>
  <si>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</si>
  <si>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</si>
  <si>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</si>
  <si>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</si>
  <si>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</si>
  <si>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</si>
  <si>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</si>
  <si>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</si>
  <si>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</si>
  <si>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</si>
  <si>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</si>
  <si>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</si>
  <si>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</si>
  <si>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</si>
  <si>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</si>
  <si>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</si>
  <si>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</si>
  <si>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</si>
  <si>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</si>
  <si>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</si>
  <si>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</si>
  <si>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</si>
  <si>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</si>
  <si>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</si>
  <si>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</si>
  <si>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</si>
  <si>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</si>
  <si>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</si>
  <si>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</si>
  <si>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</si>
  <si>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</si>
  <si>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</si>
  <si>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</si>
  <si>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</si>
  <si>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</si>
  <si>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</si>
  <si>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</si>
  <si>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</si>
  <si>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</si>
  <si>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</si>
  <si>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</si>
  <si>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</si>
  <si>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</si>
  <si>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</si>
  <si>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</si>
  <si>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</si>
  <si>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</si>
  <si>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</si>
  <si>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</si>
  <si>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</si>
  <si>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</si>
  <si>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</si>
  <si>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</si>
  <si>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</si>
  <si>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</si>
  <si>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</si>
  <si>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</si>
  <si>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</si>
  <si>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</si>
  <si>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</si>
  <si>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</si>
  <si>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</si>
  <si>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</si>
  <si>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</si>
  <si>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</si>
  <si>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</si>
  <si>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</si>
  <si>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</si>
  <si>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</si>
  <si>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</si>
  <si>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</si>
  <si>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</si>
  <si>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</si>
  <si>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</si>
  <si>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</si>
  <si>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</si>
  <si>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</si>
  <si>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</si>
  <si>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</si>
  <si>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</si>
  <si>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</si>
  <si>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</si>
  <si>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</si>
  <si>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</si>
  <si>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</si>
  <si>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</si>
  <si>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</si>
  <si>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</si>
  <si>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</si>
  <si>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</si>
  <si>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</si>
  <si>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</si>
  <si>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</si>
  <si>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</si>
  <si>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</si>
  <si>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</si>
  <si>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</si>
  <si>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</si>
  <si>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</si>
  <si>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</si>
  <si>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</si>
  <si>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</si>
  <si>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</si>
  <si>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</si>
  <si>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</si>
  <si>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</si>
  <si>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</si>
  <si>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</si>
  <si>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</si>
  <si>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</si>
  <si>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</si>
  <si>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</si>
  <si>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</si>
  <si>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</si>
  <si>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</si>
  <si>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</si>
  <si>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</si>
  <si>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</si>
  <si>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</si>
  <si>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</si>
  <si>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</si>
  <si>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</si>
  <si>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</si>
  <si>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</si>
  <si>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</si>
  <si>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</si>
  <si>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</si>
  <si>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</si>
  <si>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</si>
  <si>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</si>
  <si>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</si>
  <si>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</si>
  <si>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</si>
  <si>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</si>
  <si>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</si>
  <si>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</si>
  <si>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</si>
  <si>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</si>
  <si>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</si>
  <si>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</si>
  <si>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</si>
  <si>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</si>
  <si>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</si>
  <si>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</si>
  <si>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</si>
  <si>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</si>
  <si>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</si>
  <si>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</si>
  <si>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</si>
  <si>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</si>
  <si>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</si>
  <si>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</si>
  <si>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</si>
  <si>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</si>
  <si>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</si>
  <si>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</si>
  <si>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</si>
  <si>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</si>
  <si>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</si>
  <si>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</si>
  <si>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</si>
  <si>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</si>
  <si>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</si>
  <si>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</si>
  <si>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</si>
  <si>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</si>
  <si>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</si>
  <si>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</si>
  <si>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</si>
  <si>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</si>
  <si>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</si>
  <si>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</si>
  <si>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</si>
  <si>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</si>
  <si>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</si>
  <si>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</si>
  <si>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</si>
  <si>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</si>
  <si>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</si>
  <si>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</si>
  <si>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</si>
  <si>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</si>
  <si>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</si>
  <si>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</si>
  <si>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</si>
  <si>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</si>
  <si>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</si>
  <si>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</si>
  <si>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</si>
  <si>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</si>
  <si>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</si>
  <si>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</si>
  <si>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</si>
  <si>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</si>
  <si>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</si>
  <si>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</si>
  <si>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</si>
  <si>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</si>
  <si>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</si>
  <si>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</si>
  <si>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</si>
  <si>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</si>
  <si>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</si>
  <si>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</si>
  <si>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</si>
  <si>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</si>
  <si>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</si>
  <si>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</si>
  <si>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</si>
  <si>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</si>
  <si>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</si>
  <si>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</si>
  <si>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</si>
  <si>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</si>
  <si>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</si>
  <si>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</si>
  <si>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</si>
  <si>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</si>
  <si>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</si>
  <si>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</si>
  <si>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</si>
  <si>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</si>
  <si>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</si>
  <si>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</si>
  <si>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</si>
  <si>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</si>
  <si>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</si>
  <si>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</si>
  <si>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</si>
  <si>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</si>
  <si>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</si>
  <si>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</si>
  <si>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</si>
  <si>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</si>
  <si>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</si>
  <si>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</si>
  <si>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</si>
  <si>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</si>
  <si>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</si>
  <si>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</si>
  <si>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</si>
  <si>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</si>
  <si>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</si>
  <si>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</si>
  <si>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</si>
  <si>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</si>
  <si>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</si>
  <si>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</si>
  <si>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</si>
  <si>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</si>
  <si>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</si>
  <si>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</si>
  <si>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</si>
  <si>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</si>
  <si>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</si>
  <si>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</si>
  <si>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</si>
  <si>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</si>
  <si>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</si>
  <si>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</si>
  <si>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</si>
  <si>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</si>
  <si>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</si>
  <si>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</si>
  <si>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</si>
  <si>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</si>
  <si>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</si>
  <si>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</si>
  <si>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</si>
  <si>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</si>
  <si>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</si>
  <si>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</si>
  <si>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</si>
  <si>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</si>
  <si>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</si>
  <si>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</si>
  <si>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</si>
  <si>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</si>
  <si>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</si>
  <si>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</si>
  <si>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</si>
  <si>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</si>
  <si>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</si>
  <si>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</si>
  <si>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</si>
  <si>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</si>
  <si>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</si>
  <si>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</si>
  <si>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</si>
  <si>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</si>
  <si>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</si>
  <si>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</si>
  <si>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</si>
  <si>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</si>
  <si>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</si>
  <si>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</si>
  <si>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</si>
  <si>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</si>
  <si>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</si>
  <si>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</si>
  <si>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</si>
  <si>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</si>
  <si>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</si>
  <si>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</si>
  <si>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</si>
  <si>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</si>
  <si>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</si>
  <si>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</si>
  <si>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</si>
  <si>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</si>
  <si>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</si>
  <si>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</si>
  <si>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</si>
  <si>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</si>
  <si>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</si>
  <si>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</si>
  <si>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</si>
  <si>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</si>
  <si>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</si>
  <si>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</si>
  <si>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</si>
  <si>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</si>
  <si>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</si>
  <si>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</si>
  <si>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</si>
  <si>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</si>
  <si>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</si>
  <si>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</si>
  <si>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</si>
  <si>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</si>
  <si>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</si>
  <si>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</si>
  <si>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</si>
  <si>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</si>
  <si>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</si>
  <si>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</si>
  <si>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</si>
  <si>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</si>
  <si>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</si>
  <si>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</si>
  <si>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</si>
  <si>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</si>
  <si>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</si>
  <si>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</si>
  <si>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</si>
  <si>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</si>
  <si>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</si>
  <si>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</si>
  <si>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</si>
  <si>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</si>
  <si>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</si>
  <si>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</si>
  <si>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</si>
  <si>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</si>
  <si>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</si>
  <si>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</si>
  <si>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</si>
  <si>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</si>
  <si>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</si>
  <si>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</si>
  <si>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</si>
  <si>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</si>
  <si>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</si>
  <si>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</si>
  <si>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</si>
  <si>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</si>
  <si>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</si>
  <si>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</si>
  <si>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</si>
  <si>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</si>
  <si>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</si>
  <si>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</si>
  <si>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</si>
  <si>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</si>
  <si>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</si>
  <si>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</si>
  <si>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</si>
  <si>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</si>
  <si>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</si>
  <si>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</si>
  <si>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</si>
  <si>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</si>
  <si>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</si>
  <si>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</si>
  <si>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</si>
  <si>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</si>
  <si>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</si>
  <si>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</si>
  <si>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</si>
  <si>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</si>
  <si>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</si>
  <si>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</si>
  <si>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</si>
  <si>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</si>
  <si>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</si>
  <si>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</si>
  <si>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</si>
  <si>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</si>
  <si>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</si>
  <si>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</si>
  <si>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</si>
  <si>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</si>
  <si>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</si>
  <si>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</si>
  <si>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</si>
  <si>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</si>
  <si>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</si>
  <si>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</si>
  <si>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</si>
  <si>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</si>
  <si>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</si>
  <si>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</si>
  <si>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</si>
  <si>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</si>
  <si>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</si>
  <si>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</si>
  <si>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</si>
  <si>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</si>
  <si>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</si>
  <si>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</si>
  <si>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</si>
  <si>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</si>
  <si>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</si>
  <si>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</si>
  <si>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</si>
  <si>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</si>
  <si>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</si>
  <si>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</si>
  <si>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</si>
  <si>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</si>
  <si>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</si>
  <si>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</si>
  <si>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</si>
  <si>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</si>
  <si>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</si>
  <si>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</si>
  <si>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</si>
  <si>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</si>
  <si>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</si>
  <si>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</si>
  <si>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</si>
  <si>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</si>
  <si>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</si>
  <si>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</si>
  <si>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</si>
  <si>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</si>
  <si>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</si>
  <si>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</si>
  <si>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</si>
  <si>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</si>
  <si>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</si>
  <si>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</si>
  <si>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</si>
  <si>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</si>
  <si>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</si>
  <si>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</si>
  <si>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</si>
  <si>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</si>
  <si>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</si>
  <si>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</si>
  <si>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</si>
  <si>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</si>
  <si>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</si>
  <si>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</si>
  <si>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</si>
  <si>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</si>
  <si>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</si>
  <si>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</si>
  <si>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</si>
  <si>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</si>
  <si>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</si>
  <si>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</si>
  <si>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</si>
  <si>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</si>
  <si>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</si>
  <si>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</si>
  <si>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</si>
  <si>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</si>
  <si>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</si>
  <si>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</si>
  <si>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</si>
  <si>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</si>
  <si>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</si>
  <si>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</si>
  <si>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</si>
  <si>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</si>
  <si>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</si>
  <si>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</si>
  <si>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</si>
  <si>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</si>
  <si>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</si>
  <si>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</si>
  <si>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</si>
  <si>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</si>
  <si>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</si>
  <si>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</si>
  <si>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</si>
  <si>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</si>
  <si>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</si>
  <si>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</si>
  <si>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</si>
  <si>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</si>
  <si>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</si>
  <si>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</si>
  <si>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</si>
  <si>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</si>
  <si>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</si>
  <si>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</si>
  <si>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</si>
  <si>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</si>
  <si>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</si>
  <si>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</si>
  <si>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</si>
  <si>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</si>
  <si>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</si>
  <si>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</si>
  <si>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</si>
  <si>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</si>
  <si>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</si>
  <si>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</si>
  <si>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</si>
  <si>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</si>
  <si>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</si>
  <si>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</si>
  <si>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</si>
  <si>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</si>
  <si>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</si>
  <si>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</si>
  <si>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</si>
  <si>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</si>
  <si>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</si>
  <si>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</si>
  <si>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</si>
  <si>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</si>
  <si>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</si>
  <si>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</si>
  <si>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</si>
  <si>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</si>
  <si>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</si>
  <si>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</si>
  <si>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</si>
  <si>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</si>
  <si>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</si>
  <si>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</si>
  <si>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</si>
  <si>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</si>
  <si>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</si>
  <si>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</si>
  <si>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</si>
  <si>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</si>
  <si>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</si>
  <si>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</si>
  <si>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</si>
  <si>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</si>
  <si>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</si>
  <si>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</si>
  <si>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</si>
  <si>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</si>
  <si>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</si>
  <si>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</si>
  <si>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</si>
  <si>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</si>
  <si>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</si>
  <si>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</si>
  <si>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</si>
  <si>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</si>
  <si>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</si>
  <si>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</si>
  <si>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</si>
  <si>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</si>
  <si>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</si>
  <si>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</si>
  <si>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</si>
  <si>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</si>
  <si>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</si>
  <si>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</si>
  <si>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</si>
  <si>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</si>
  <si>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</si>
  <si>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</si>
  <si>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</si>
  <si>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</si>
  <si>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</si>
  <si>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</si>
  <si>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</si>
  <si>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</si>
  <si>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</si>
  <si>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</si>
  <si>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</si>
  <si>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</si>
  <si>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</si>
  <si>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</si>
  <si>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</si>
  <si>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</si>
  <si>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</si>
  <si>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</si>
  <si>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</si>
  <si>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</si>
  <si>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</si>
  <si>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</si>
  <si>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</si>
  <si>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</si>
  <si>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</si>
  <si>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</si>
  <si>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</si>
  <si>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</si>
  <si>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</si>
  <si>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</si>
  <si>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</si>
  <si>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</si>
  <si>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</si>
  <si>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</si>
  <si>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</si>
  <si>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</si>
  <si>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</si>
  <si>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</si>
  <si>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</si>
  <si>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</si>
  <si>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</si>
  <si>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</si>
  <si>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</si>
  <si>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</si>
  <si>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</si>
  <si>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</si>
  <si>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</si>
  <si>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</si>
  <si>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</si>
  <si>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</si>
  <si>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</si>
  <si>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</si>
  <si>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</si>
  <si>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</si>
  <si>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</si>
  <si>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</si>
  <si>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</si>
  <si>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</si>
  <si>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</si>
  <si>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</si>
  <si>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</si>
  <si>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</si>
  <si>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</si>
  <si>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</si>
  <si>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</si>
  <si>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</si>
  <si>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</si>
  <si>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</si>
  <si>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</si>
  <si>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</si>
  <si>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</si>
  <si>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</si>
  <si>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</si>
  <si>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</si>
  <si>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</si>
  <si>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</si>
  <si>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</si>
  <si>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</si>
  <si>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</si>
  <si>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</si>
  <si>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</si>
  <si>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</si>
  <si>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</si>
  <si>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</si>
  <si>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</si>
  <si>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</si>
  <si>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</si>
  <si>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</si>
  <si>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</si>
  <si>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</si>
  <si>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</si>
  <si>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</si>
  <si>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</si>
  <si>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</si>
  <si>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</si>
  <si>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</si>
  <si>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</si>
  <si>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</si>
  <si>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</si>
  <si>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</si>
  <si>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</si>
  <si>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</si>
  <si>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</si>
  <si>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</si>
  <si>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</si>
  <si>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</si>
  <si>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</si>
  <si>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</si>
  <si>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</si>
  <si>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</si>
  <si>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</si>
  <si>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</si>
  <si>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</si>
  <si>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</si>
  <si>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</si>
  <si>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</si>
  <si>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</si>
  <si>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</si>
  <si>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</si>
  <si>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</si>
  <si>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</si>
  <si>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</si>
  <si>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</si>
  <si>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</si>
  <si>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</si>
  <si>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</si>
  <si>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</si>
  <si>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</si>
  <si>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</si>
  <si>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</si>
  <si>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</si>
  <si>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</si>
  <si>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</si>
  <si>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</si>
  <si>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</si>
  <si>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</si>
  <si>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</si>
  <si>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</si>
  <si>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</si>
  <si>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</si>
  <si>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</si>
  <si>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</si>
  <si>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</si>
  <si>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</si>
  <si>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</si>
  <si>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</si>
  <si>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</si>
  <si>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</si>
  <si>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</si>
  <si>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</si>
  <si>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</si>
  <si>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</si>
  <si>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</si>
  <si>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</si>
  <si>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</si>
  <si>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</si>
  <si>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</si>
  <si>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</si>
  <si>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</si>
  <si>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</si>
  <si>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</si>
  <si>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</si>
  <si>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</si>
  <si>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</si>
  <si>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</si>
  <si>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</si>
  <si>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</si>
  <si>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</si>
  <si>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</si>
  <si>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</si>
  <si>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</si>
  <si>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</si>
  <si>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</si>
  <si>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</si>
  <si>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</si>
  <si>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</si>
  <si>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</si>
  <si>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</si>
  <si>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</si>
  <si>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</si>
  <si>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</si>
  <si>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</si>
  <si>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</si>
  <si>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</si>
  <si>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</si>
  <si>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</si>
  <si>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</si>
  <si>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</si>
  <si>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</si>
  <si>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</si>
  <si>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</si>
  <si>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</si>
  <si>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</si>
  <si>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</si>
  <si>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</si>
  <si>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</si>
  <si>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</si>
  <si>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</si>
  <si>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</si>
  <si>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</si>
  <si>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</si>
  <si>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</si>
  <si>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</si>
  <si>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</si>
  <si>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</si>
  <si>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</si>
  <si>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</si>
  <si>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</si>
  <si>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</si>
  <si>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</si>
  <si>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</si>
  <si>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</si>
  <si>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</si>
  <si>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</si>
  <si>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</si>
  <si>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</si>
  <si>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</si>
  <si>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</si>
  <si>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</si>
  <si>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</si>
  <si>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</si>
  <si>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</si>
  <si>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</si>
  <si>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</si>
  <si>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</si>
  <si>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</si>
  <si>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</si>
  <si>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</si>
  <si>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</si>
  <si>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</si>
  <si>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</si>
  <si>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</si>
  <si>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</si>
  <si>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</si>
  <si>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</si>
  <si>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</si>
  <si>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</si>
  <si>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</si>
  <si>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</si>
  <si>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</si>
  <si>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</si>
  <si>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</si>
  <si>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</si>
  <si>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</si>
  <si>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</si>
  <si>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</si>
  <si>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</si>
  <si>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</si>
  <si>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</si>
  <si>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</si>
  <si>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</si>
  <si>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</si>
  <si>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</si>
  <si>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</si>
  <si>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</si>
  <si>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</si>
  <si>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</si>
  <si>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</si>
  <si>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</si>
  <si>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</si>
  <si>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</si>
  <si>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</si>
  <si>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</si>
  <si>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</si>
  <si>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</si>
  <si>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</si>
  <si>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</si>
  <si>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</si>
  <si>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</si>
  <si>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</si>
  <si>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</si>
  <si>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</si>
  <si>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</si>
  <si>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</si>
  <si>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</si>
  <si>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</si>
  <si>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</si>
  <si>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</si>
  <si>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</si>
  <si>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</si>
  <si>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</si>
  <si>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</si>
  <si>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</si>
  <si>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</si>
  <si>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</si>
  <si>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</si>
  <si>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</si>
  <si>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</si>
  <si>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</si>
  <si>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</si>
  <si>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</si>
  <si>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</si>
  <si>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</si>
  <si>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</si>
  <si>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</si>
  <si>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</si>
  <si>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</si>
  <si>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</si>
  <si>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</si>
  <si>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</si>
  <si>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</si>
  <si>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</si>
  <si>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</si>
  <si>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</si>
  <si>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</si>
  <si>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</si>
  <si>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</si>
  <si>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</si>
  <si>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</si>
  <si>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</si>
  <si>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</si>
  <si>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</si>
  <si>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</si>
  <si>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</si>
  <si>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</si>
  <si>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</si>
  <si>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</si>
  <si>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</si>
  <si>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</si>
  <si>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</si>
  <si>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</si>
  <si>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</si>
  <si>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</si>
  <si>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</si>
  <si>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</si>
  <si>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</si>
  <si>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</si>
  <si>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</si>
  <si>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</si>
  <si>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</si>
  <si>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</si>
  <si>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</si>
  <si>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</si>
  <si>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</si>
  <si>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</si>
  <si>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</si>
  <si>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</si>
  <si>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</si>
  <si>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</si>
  <si>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</si>
  <si>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</si>
  <si>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</si>
  <si>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</si>
  <si>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</si>
  <si>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</si>
  <si>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</si>
  <si>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</si>
  <si>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</si>
  <si>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</si>
  <si>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</si>
  <si>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</si>
  <si>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</si>
  <si>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</si>
  <si>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</si>
  <si>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</si>
  <si>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</si>
  <si>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</si>
  <si>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</si>
  <si>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</si>
  <si>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</si>
  <si>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</si>
  <si>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</si>
  <si>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</si>
  <si>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</si>
  <si>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</si>
  <si>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</si>
  <si>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</si>
  <si>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</si>
  <si>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</si>
  <si>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</si>
  <si>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</si>
  <si>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</si>
  <si>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</si>
  <si>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</si>
  <si>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</si>
  <si>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</si>
  <si>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</si>
  <si>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</si>
  <si>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</si>
  <si>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</si>
  <si>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</si>
  <si>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</si>
  <si>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</si>
  <si>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</si>
  <si>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</si>
  <si>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</si>
  <si>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</si>
  <si>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</si>
  <si>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</si>
  <si>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</si>
  <si>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</si>
  <si>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</si>
  <si>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</si>
  <si>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</si>
  <si>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</si>
  <si>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</si>
  <si>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</si>
  <si>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</si>
  <si>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</si>
  <si>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</si>
  <si>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</si>
  <si>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</si>
  <si>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</si>
  <si>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</si>
  <si>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</si>
  <si>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</si>
  <si>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</si>
  <si>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</si>
  <si>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</si>
  <si>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</si>
  <si>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</si>
  <si>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</si>
  <si>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</si>
  <si>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</si>
  <si>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</si>
  <si>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</si>
  <si>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</si>
  <si>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</si>
  <si>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</si>
  <si>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</si>
  <si>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</si>
  <si>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</si>
  <si>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</si>
  <si>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</si>
  <si>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</si>
  <si>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</si>
  <si>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</si>
  <si>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</si>
  <si>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</si>
  <si>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</si>
  <si>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</si>
  <si>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</si>
  <si>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</si>
  <si>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</si>
  <si>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</si>
  <si>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</si>
  <si>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</si>
  <si>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</si>
  <si>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</si>
  <si>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</si>
  <si>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</si>
  <si>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</si>
  <si>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</si>
  <si>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</si>
  <si>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</si>
  <si>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</si>
  <si>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</si>
  <si>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</si>
  <si>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</si>
  <si>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</si>
  <si>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</si>
  <si>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</si>
  <si>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</si>
  <si>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</si>
  <si>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</si>
  <si>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</si>
  <si>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</si>
  <si>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</si>
  <si>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</si>
  <si>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</si>
  <si>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</si>
  <si>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</si>
  <si>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</si>
  <si>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</si>
  <si>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</si>
  <si>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</si>
  <si>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</si>
  <si>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</si>
  <si>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</si>
  <si>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</si>
  <si>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</si>
  <si>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</si>
  <si>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</si>
  <si>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</si>
  <si>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</si>
  <si>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</si>
  <si>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</si>
  <si>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</si>
  <si>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</si>
  <si>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</si>
  <si>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</si>
  <si>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</si>
  <si>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</si>
  <si>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</si>
  <si>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</si>
  <si>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</si>
  <si>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</si>
  <si>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</si>
  <si>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</si>
  <si>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</si>
  <si>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</si>
  <si>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</si>
  <si>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</si>
  <si>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</si>
  <si>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</si>
  <si>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</si>
  <si>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</si>
  <si>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</si>
  <si>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</si>
  <si>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</si>
  <si>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</si>
  <si>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</si>
  <si>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</si>
  <si>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</si>
  <si>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</si>
  <si>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</si>
  <si>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</si>
  <si>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</si>
  <si>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</si>
  <si>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</si>
  <si>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</si>
  <si>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</si>
  <si>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</si>
  <si>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</si>
  <si>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</si>
  <si>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</si>
  <si>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</si>
  <si>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</si>
  <si>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</si>
  <si>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</si>
  <si>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</si>
  <si>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</si>
  <si>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</si>
  <si>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</si>
  <si>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</si>
  <si>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</si>
  <si>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</si>
  <si>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</si>
  <si>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</si>
  <si>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</si>
  <si>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</si>
  <si>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</si>
  <si>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</si>
  <si>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</si>
  <si>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</si>
  <si>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</si>
  <si>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</si>
  <si>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</si>
  <si>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</si>
  <si>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</si>
  <si>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</si>
  <si>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</si>
  <si>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</si>
  <si>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</si>
  <si>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</si>
  <si>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</si>
  <si>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</si>
  <si>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</si>
  <si>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</si>
  <si>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</si>
  <si>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</si>
  <si>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</si>
  <si>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</si>
  <si>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</si>
  <si>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</si>
  <si>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</si>
  <si>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</si>
  <si>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</si>
  <si>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</si>
  <si>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</si>
  <si>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</si>
  <si>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</si>
  <si>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</si>
  <si>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</si>
  <si>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</si>
  <si>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</si>
  <si>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</si>
  <si>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</si>
  <si>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</si>
  <si>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</si>
  <si>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</si>
  <si>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</si>
  <si>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</si>
  <si>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</si>
  <si>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</si>
  <si>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</si>
  <si>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</si>
  <si>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</si>
  <si>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</si>
  <si>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</si>
  <si>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</si>
  <si>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</si>
  <si>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</si>
  <si>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</si>
  <si>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</si>
  <si>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</si>
  <si>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</si>
  <si>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</si>
  <si>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</si>
  <si>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</si>
  <si>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</si>
  <si>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</si>
  <si>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</si>
  <si>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</si>
  <si>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</si>
  <si>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</si>
  <si>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</si>
  <si>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</si>
  <si>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</si>
  <si>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</si>
  <si>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</si>
  <si>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</si>
  <si>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</si>
  <si>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</si>
  <si>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</si>
  <si>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</si>
  <si>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</si>
  <si>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</si>
  <si>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</si>
  <si>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</si>
  <si>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</si>
  <si>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</si>
  <si>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</si>
  <si>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</si>
  <si>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</si>
  <si>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</si>
  <si>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</si>
  <si>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</si>
  <si>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</si>
  <si>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</si>
  <si>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</si>
  <si>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</si>
  <si>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</si>
  <si>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</si>
  <si>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</si>
  <si>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</si>
  <si>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</si>
  <si>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</si>
  <si>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</si>
  <si>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</si>
  <si>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</si>
  <si>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</si>
  <si>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</si>
  <si>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</si>
  <si>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</si>
  <si>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</si>
  <si>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</si>
  <si>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</si>
  <si>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</si>
  <si>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</si>
  <si>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</si>
  <si>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</si>
  <si>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</si>
  <si>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</si>
  <si>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</si>
  <si>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</si>
  <si>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</si>
  <si>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</si>
  <si>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</si>
  <si>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</si>
  <si>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</si>
  <si>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</si>
  <si>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</si>
  <si>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</si>
  <si>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</si>
  <si>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</si>
  <si>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</si>
  <si>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</si>
  <si>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</si>
  <si>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</si>
  <si>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</si>
  <si>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</si>
  <si>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</si>
  <si>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</si>
  <si>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</si>
  <si>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</si>
  <si>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</si>
  <si>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</si>
  <si>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</si>
  <si>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</si>
  <si>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</si>
  <si>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</si>
  <si>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</si>
  <si>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</si>
  <si>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</si>
  <si>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</si>
  <si>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</si>
  <si>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</si>
  <si>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</si>
  <si>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</si>
  <si>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</si>
  <si>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</si>
  <si>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</si>
  <si>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</si>
  <si>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</si>
  <si>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</si>
  <si>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</si>
  <si>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</si>
  <si>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</si>
  <si>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</si>
  <si>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</si>
  <si>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</si>
  <si>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</si>
  <si>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</si>
  <si>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</si>
  <si>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</si>
  <si>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</si>
  <si>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</si>
  <si>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</si>
  <si>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</si>
  <si>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</si>
  <si>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</si>
  <si>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</si>
  <si>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</si>
  <si>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</si>
  <si>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</si>
  <si>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</si>
  <si>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</si>
  <si>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</si>
  <si>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</si>
  <si>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</si>
  <si>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</si>
  <si>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</si>
  <si>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</si>
  <si>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</si>
  <si>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</si>
  <si>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</si>
  <si>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</si>
  <si>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</si>
  <si>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</si>
  <si>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</si>
  <si>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</si>
  <si>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</si>
  <si>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</si>
  <si>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</si>
  <si>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</si>
  <si>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</si>
  <si>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</si>
  <si>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</si>
  <si>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</si>
  <si>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</si>
  <si>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</si>
  <si>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</si>
  <si>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</si>
  <si>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</si>
  <si>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</si>
  <si>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</si>
  <si>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</si>
  <si>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</si>
  <si>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</si>
  <si>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</si>
  <si>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</si>
  <si>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</si>
  <si>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</si>
  <si>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</si>
  <si>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</si>
  <si>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</si>
  <si>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</si>
  <si>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</si>
  <si>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</si>
  <si>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</si>
  <si>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</si>
  <si>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</si>
  <si>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</si>
  <si>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</si>
  <si>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</si>
  <si>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</si>
  <si>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</si>
  <si>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</si>
  <si>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</si>
  <si>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</si>
  <si>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</si>
  <si>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</si>
  <si>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</si>
  <si>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</si>
  <si>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</si>
  <si>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</si>
  <si>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</si>
  <si>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</si>
  <si>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</si>
  <si>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</si>
  <si>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</si>
  <si>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</si>
  <si>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</si>
  <si>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</si>
  <si>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</si>
  <si>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</si>
  <si>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</si>
  <si>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</si>
  <si>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</si>
  <si>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</si>
  <si>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</si>
  <si>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</si>
  <si>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</si>
  <si>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</si>
  <si>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</si>
  <si>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</si>
  <si>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</si>
  <si>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</si>
  <si>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</si>
  <si>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</si>
  <si>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</si>
  <si>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</si>
  <si>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</si>
  <si>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</si>
  <si>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</si>
  <si>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</si>
  <si>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</si>
  <si>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</si>
  <si>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</si>
  <si>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</si>
  <si>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</si>
  <si>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</si>
  <si>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</si>
  <si>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</si>
  <si>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</si>
  <si>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</si>
  <si>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</si>
  <si>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</si>
  <si>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</si>
  <si>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</si>
  <si>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</si>
  <si>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</si>
  <si>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</si>
  <si>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</si>
  <si>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</si>
  <si>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</si>
  <si>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</si>
  <si>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</si>
  <si>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</si>
  <si>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</si>
  <si>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</si>
  <si>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</si>
  <si>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</si>
  <si>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</si>
  <si>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</si>
  <si>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</si>
  <si>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</si>
  <si>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</si>
  <si>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</si>
  <si>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</si>
  <si>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</si>
  <si>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</si>
  <si>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</si>
  <si>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</si>
  <si>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</si>
  <si>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</si>
  <si>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</si>
  <si>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</si>
  <si>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</si>
  <si>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</si>
  <si>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</si>
  <si>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</si>
  <si>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</si>
  <si>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</si>
  <si>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</si>
  <si>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</si>
  <si>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</si>
  <si>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</si>
  <si>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</si>
  <si>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</si>
  <si>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</si>
  <si>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</si>
  <si>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</si>
  <si>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</si>
  <si>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</si>
  <si>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</si>
  <si>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</si>
  <si>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</si>
  <si>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</si>
  <si>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</si>
  <si>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</si>
  <si>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</si>
  <si>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</si>
  <si>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</si>
  <si>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</si>
  <si>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</si>
  <si>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</si>
  <si>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</si>
  <si>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</si>
  <si>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</si>
  <si>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</si>
  <si>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</si>
  <si>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</si>
  <si>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</si>
  <si>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</si>
  <si>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</si>
  <si>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</si>
  <si>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</si>
  <si>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</si>
  <si>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</si>
  <si>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</si>
  <si>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</si>
  <si>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</si>
  <si>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</si>
  <si>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</si>
  <si>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</si>
  <si>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</si>
  <si>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</si>
  <si>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</si>
  <si>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</si>
  <si>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</si>
  <si>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</si>
  <si>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</si>
  <si>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</si>
  <si>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</si>
  <si>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</si>
  <si>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</si>
  <si>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</si>
  <si>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</si>
  <si>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</si>
  <si>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</si>
  <si>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</si>
  <si>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</si>
  <si>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</si>
  <si>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</si>
  <si>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</si>
  <si>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</si>
  <si>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</si>
  <si>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</si>
  <si>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</si>
  <si>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</si>
  <si>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</si>
  <si>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</si>
  <si>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</si>
  <si>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</si>
  <si>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</si>
  <si>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</si>
  <si>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</si>
  <si>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</si>
  <si>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</si>
  <si>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</si>
  <si>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</si>
  <si>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</si>
  <si>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</si>
  <si>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</si>
  <si>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</si>
  <si>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</si>
  <si>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</si>
  <si>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</si>
  <si>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</si>
  <si>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</si>
  <si>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</si>
  <si>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</si>
  <si>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</si>
  <si>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</si>
  <si>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</si>
  <si>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</si>
  <si>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</si>
  <si>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</si>
  <si>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</si>
  <si>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</si>
  <si>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</si>
  <si>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</si>
  <si>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</si>
  <si>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</si>
  <si>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</si>
  <si>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</si>
  <si>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</si>
  <si>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</si>
  <si>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</si>
  <si>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</si>
  <si>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</si>
  <si>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</si>
  <si>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</si>
  <si>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</si>
  <si>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</si>
  <si>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</si>
  <si>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</si>
  <si>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</si>
  <si>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</si>
  <si>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</si>
  <si>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</si>
  <si>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</si>
  <si>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</si>
  <si>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</si>
  <si>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</si>
  <si>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</si>
  <si>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</si>
  <si>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</si>
  <si>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</si>
  <si>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</si>
  <si>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</si>
  <si>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</si>
  <si>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</si>
  <si>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</si>
  <si>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</si>
  <si>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</si>
  <si>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</si>
  <si>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</si>
  <si>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</si>
  <si>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</si>
  <si>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</si>
  <si>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</si>
  <si>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</si>
  <si>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</si>
  <si>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</si>
  <si>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</si>
  <si>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</si>
  <si>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</si>
  <si>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</si>
  <si>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</si>
  <si>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</si>
  <si>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</si>
  <si>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</si>
  <si>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</si>
  <si>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</si>
  <si>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</si>
  <si>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</si>
  <si>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</si>
  <si>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</si>
  <si>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</si>
  <si>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</si>
  <si>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</si>
  <si>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</si>
  <si>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</si>
  <si>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</si>
  <si>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</si>
  <si>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</si>
  <si>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</si>
  <si>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</si>
  <si>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</si>
  <si>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</si>
  <si>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</si>
  <si>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</si>
  <si>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</si>
  <si>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</si>
  <si>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</si>
  <si>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</si>
  <si>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</si>
  <si>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</si>
  <si>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</si>
  <si>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</si>
  <si>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</si>
  <si>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</si>
  <si>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</si>
  <si>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</si>
  <si>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</si>
  <si>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</si>
  <si>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</si>
  <si>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</si>
  <si>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</si>
  <si>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</si>
  <si>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</si>
  <si>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</si>
  <si>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</si>
  <si>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</si>
  <si>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</si>
  <si>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</si>
  <si>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</si>
  <si>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</si>
  <si>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</si>
  <si>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</si>
  <si>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</si>
  <si>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</si>
  <si>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</si>
  <si>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</si>
  <si>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</si>
  <si>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</si>
  <si>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</si>
  <si>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</si>
  <si>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</si>
  <si>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</si>
  <si>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</si>
  <si>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</si>
  <si>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</si>
  <si>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</si>
  <si>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</si>
  <si>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</si>
  <si>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</si>
  <si>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</si>
  <si>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</si>
  <si>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</si>
  <si>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</si>
  <si>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</si>
  <si>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</si>
  <si>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</si>
  <si>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</si>
  <si>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</si>
  <si>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</si>
  <si>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</si>
  <si>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</si>
  <si>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</si>
  <si>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</si>
  <si>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</si>
  <si>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</si>
  <si>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</si>
  <si>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</si>
  <si>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</si>
  <si>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</si>
  <si>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</si>
  <si>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</si>
  <si>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</si>
  <si>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</si>
  <si>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</si>
  <si>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</si>
  <si>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</si>
  <si>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</si>
  <si>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</si>
  <si>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</si>
  <si>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</si>
  <si>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</si>
  <si>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</si>
  <si>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</si>
  <si>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</si>
  <si>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</si>
  <si>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</si>
  <si>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</si>
  <si>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</si>
  <si>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</si>
  <si>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</si>
  <si>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</si>
  <si>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</si>
  <si>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</si>
  <si>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</si>
  <si>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</si>
  <si>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</si>
  <si>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</si>
  <si>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</si>
  <si>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</si>
  <si>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</si>
  <si>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</si>
  <si>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</si>
  <si>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</si>
  <si>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</si>
  <si>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</si>
  <si>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</si>
  <si>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</si>
  <si>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</si>
  <si>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</si>
  <si>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</si>
  <si>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</si>
  <si>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</si>
  <si>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</si>
  <si>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</si>
  <si>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</si>
  <si>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</si>
  <si>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</si>
  <si>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</si>
  <si>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</si>
  <si>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</si>
  <si>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</si>
  <si>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</si>
  <si>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</si>
  <si>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</si>
  <si>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</si>
  <si>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</si>
  <si>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</si>
  <si>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</si>
  <si>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</si>
  <si>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</si>
  <si>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</si>
  <si>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</si>
  <si>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</si>
  <si>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</si>
  <si>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</si>
  <si>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</si>
  <si>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</si>
  <si>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</si>
  <si>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</si>
  <si>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</si>
  <si>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</si>
  <si>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</si>
  <si>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</si>
  <si>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</si>
  <si>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</si>
  <si>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</si>
  <si>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</si>
  <si>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</si>
  <si>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</si>
  <si>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</si>
  <si>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</si>
  <si>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</si>
  <si>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</si>
  <si>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</si>
  <si>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</si>
  <si>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</si>
  <si>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</si>
  <si>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</si>
  <si>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</si>
  <si>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</si>
  <si>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</si>
  <si>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</si>
  <si>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</si>
  <si>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</si>
  <si>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</si>
  <si>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</si>
  <si>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</si>
  <si>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</si>
  <si>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</si>
  <si>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</si>
  <si>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</si>
  <si>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</si>
  <si>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</si>
  <si>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</si>
  <si>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</si>
  <si>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</si>
  <si>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</si>
  <si>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</si>
  <si>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</si>
  <si>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</si>
  <si>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</si>
  <si>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</si>
  <si>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</si>
  <si>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</si>
  <si>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</si>
  <si>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</si>
  <si>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</si>
  <si>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</si>
  <si>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</si>
  <si>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</si>
  <si>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</si>
  <si>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</si>
  <si>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</si>
  <si>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</si>
  <si>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</si>
  <si>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</si>
  <si>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</si>
  <si>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</si>
  <si>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</si>
  <si>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</si>
  <si>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</si>
  <si>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</si>
  <si>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</si>
  <si>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</si>
  <si>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</si>
  <si>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</si>
  <si>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</si>
  <si>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</si>
  <si>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</si>
  <si>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</si>
  <si>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</si>
  <si>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</si>
  <si>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</si>
  <si>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</si>
  <si>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</si>
  <si>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</si>
  <si>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</si>
  <si>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</si>
  <si>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</si>
  <si>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</si>
  <si>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</si>
  <si>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</si>
  <si>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</si>
  <si>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</si>
  <si>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</si>
  <si>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</si>
  <si>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</si>
  <si>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</si>
  <si>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</si>
  <si>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</si>
  <si>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</si>
  <si>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</si>
  <si>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</si>
  <si>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</si>
  <si>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</si>
  <si>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</si>
  <si>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</si>
  <si>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</si>
  <si>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</si>
  <si>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</si>
  <si>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</si>
  <si>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</si>
  <si>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</si>
  <si>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</si>
  <si>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</si>
  <si>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</si>
  <si>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</si>
  <si>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</si>
  <si>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</si>
  <si>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</si>
  <si>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</si>
  <si>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</si>
  <si>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</si>
  <si>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</si>
  <si>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</si>
  <si>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</si>
  <si>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</si>
  <si>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</si>
  <si>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</si>
  <si>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</si>
  <si>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</si>
  <si>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</si>
  <si>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</si>
  <si>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</si>
  <si>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</si>
  <si>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</si>
  <si>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</si>
  <si>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</si>
  <si>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</si>
  <si>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</si>
  <si>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</si>
  <si>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</si>
  <si>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</si>
  <si>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</si>
  <si>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</si>
  <si>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</si>
  <si>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</si>
  <si>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</si>
  <si>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</si>
  <si>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</si>
  <si>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</si>
  <si>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</si>
  <si>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</si>
  <si>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</si>
  <si>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</si>
  <si>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</si>
  <si>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</si>
  <si>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</si>
  <si>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</si>
  <si>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</si>
  <si>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</si>
  <si>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</si>
  <si>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</si>
  <si>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</si>
  <si>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</si>
  <si>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</si>
  <si>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</si>
  <si>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</si>
  <si>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</si>
  <si>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</si>
  <si>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</si>
  <si>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</si>
  <si>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</si>
  <si>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</si>
  <si>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</si>
  <si>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</si>
  <si>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</si>
  <si>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</si>
  <si>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</si>
  <si>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</si>
  <si>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</si>
  <si>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</si>
  <si>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</si>
  <si>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</si>
  <si>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</si>
  <si>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</si>
  <si>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</si>
  <si>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</si>
  <si>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</si>
  <si>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</si>
  <si>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</si>
  <si>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</si>
  <si>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</si>
  <si>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</si>
  <si>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</si>
  <si>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</si>
  <si>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</si>
  <si>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</si>
  <si>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</si>
  <si>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</si>
  <si>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</si>
  <si>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</si>
  <si>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</si>
  <si>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</si>
  <si>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</si>
  <si>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</si>
  <si>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</si>
  <si>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</si>
  <si>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</si>
  <si>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</si>
  <si>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</si>
  <si>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</si>
  <si>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</si>
  <si>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</si>
  <si>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</si>
  <si>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</si>
  <si>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</si>
  <si>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</si>
  <si>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</si>
  <si>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</si>
  <si>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</si>
  <si>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</si>
  <si>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</si>
  <si>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</si>
  <si>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</si>
  <si>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</si>
  <si>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</si>
  <si>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</si>
  <si>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</si>
  <si>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</si>
  <si>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</si>
  <si>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</si>
  <si>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</si>
  <si>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</si>
  <si>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</si>
  <si>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</si>
  <si>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</si>
  <si>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</si>
  <si>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</si>
  <si>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</si>
  <si>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</si>
  <si>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</si>
  <si>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</si>
  <si>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</si>
  <si>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</si>
  <si>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</si>
  <si>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</si>
  <si>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</si>
  <si>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</si>
  <si>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</si>
  <si>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</si>
  <si>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</si>
  <si>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</si>
  <si>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</si>
  <si>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</si>
  <si>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</si>
  <si>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</si>
  <si>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</si>
  <si>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</si>
  <si>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</si>
  <si>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</si>
  <si>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</si>
  <si>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</si>
  <si>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</si>
  <si>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</si>
  <si>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</si>
  <si>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</si>
  <si>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</si>
  <si>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</si>
  <si>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</si>
  <si>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</si>
  <si>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</si>
  <si>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</si>
  <si>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</si>
  <si>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</si>
  <si>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</si>
  <si>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</si>
  <si>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</si>
  <si>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</si>
  <si>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</si>
  <si>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</si>
  <si>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</si>
  <si>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</si>
  <si>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</si>
  <si>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</si>
  <si>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</si>
  <si>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</si>
  <si>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</si>
  <si>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</si>
  <si>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</si>
  <si>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</si>
  <si>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</si>
  <si>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</si>
  <si>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</si>
  <si>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</si>
  <si>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</si>
  <si>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</si>
  <si>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</si>
  <si>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</si>
  <si>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</si>
  <si>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</si>
  <si>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</si>
  <si>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</si>
  <si>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</si>
  <si>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</si>
  <si>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</si>
  <si>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</si>
  <si>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</si>
  <si>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</si>
  <si>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</si>
  <si>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</si>
  <si>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</si>
  <si>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</si>
  <si>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</si>
  <si>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</si>
  <si>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</si>
  <si>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</si>
  <si>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</si>
  <si>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</si>
  <si>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</si>
  <si>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</si>
  <si>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</si>
  <si>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</si>
  <si>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</si>
  <si>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</si>
  <si>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</si>
  <si>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</si>
  <si>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</si>
  <si>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</si>
  <si>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</si>
  <si>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</si>
  <si>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</si>
  <si>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</si>
  <si>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</si>
  <si>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</si>
  <si>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</si>
  <si>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</si>
  <si>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</si>
  <si>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</si>
  <si>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</si>
  <si>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</si>
  <si>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</si>
  <si>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</si>
  <si>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</si>
  <si>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</si>
  <si>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</si>
  <si>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</si>
  <si>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</si>
  <si>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</si>
  <si>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</si>
  <si>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</si>
  <si>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</si>
  <si>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</si>
  <si>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</si>
  <si>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</si>
  <si>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</si>
  <si>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</si>
  <si>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</si>
  <si>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</si>
  <si>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</si>
  <si>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</si>
  <si>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</si>
  <si>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</si>
  <si>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</si>
  <si>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</si>
  <si>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</si>
  <si>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</si>
  <si>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</si>
  <si>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</si>
  <si>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</si>
  <si>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</si>
  <si>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</si>
  <si>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</si>
  <si>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</si>
  <si>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</si>
  <si>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</si>
  <si>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</si>
  <si>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</si>
  <si>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</si>
  <si>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</si>
  <si>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</si>
  <si>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</si>
  <si>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</si>
  <si>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</si>
  <si>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</si>
  <si>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</si>
  <si>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</si>
  <si>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</si>
  <si>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</si>
  <si>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</si>
  <si>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</si>
  <si>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</si>
  <si>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</si>
  <si>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</si>
  <si>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</si>
  <si>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</si>
  <si>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</si>
  <si>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</si>
  <si>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</si>
  <si>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</si>
  <si>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</si>
  <si>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</si>
  <si>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</si>
  <si>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</si>
  <si>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</si>
  <si>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</si>
  <si>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</si>
  <si>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</si>
  <si>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</si>
  <si>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</si>
  <si>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</si>
  <si>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</si>
  <si>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</si>
  <si>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</si>
  <si>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</si>
  <si>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</si>
  <si>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</si>
  <si>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</si>
  <si>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</si>
  <si>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</si>
  <si>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</si>
  <si>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</si>
  <si>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</si>
  <si>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</si>
  <si>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</si>
  <si>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</si>
  <si>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</si>
  <si>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</si>
  <si>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</si>
  <si>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</si>
  <si>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</si>
  <si>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</si>
  <si>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</si>
  <si>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</si>
  <si>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</si>
  <si>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</si>
  <si>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</si>
  <si>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</si>
  <si>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</si>
  <si>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</si>
  <si>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</si>
  <si>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</si>
  <si>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</si>
  <si>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</si>
  <si>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</si>
  <si>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</si>
  <si>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</si>
  <si>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</si>
  <si>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</si>
  <si>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</si>
  <si>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</si>
  <si>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</si>
  <si>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</si>
  <si>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</si>
  <si>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</si>
  <si>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</si>
  <si>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</si>
  <si>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</si>
  <si>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</si>
  <si>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</si>
  <si>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</si>
  <si>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</si>
  <si>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</si>
  <si>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</si>
  <si>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</si>
  <si>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</si>
  <si>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</si>
  <si>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</si>
  <si>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</si>
  <si>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</si>
  <si>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</si>
  <si>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</si>
  <si>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</si>
  <si>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</si>
  <si>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</si>
  <si>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</si>
  <si>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</si>
  <si>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</si>
  <si>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</si>
  <si>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</si>
  <si>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</si>
  <si>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</si>
  <si>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</si>
  <si>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</si>
  <si>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</si>
  <si>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</si>
  <si>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</si>
  <si>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</si>
  <si>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</si>
  <si>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</si>
  <si>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</si>
  <si>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</si>
  <si>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</si>
  <si>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</si>
  <si>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</si>
  <si>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</si>
  <si>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</si>
  <si>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</si>
  <si>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</si>
  <si>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</si>
  <si>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</si>
  <si>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</si>
  <si>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</si>
  <si>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</si>
  <si>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</si>
  <si>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</si>
  <si>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</si>
  <si>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</si>
  <si>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</si>
  <si>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</si>
  <si>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</si>
  <si>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</si>
  <si>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</si>
  <si>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</si>
  <si>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</si>
  <si>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</si>
  <si>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</si>
  <si>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</si>
  <si>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</si>
  <si>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</si>
  <si>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</si>
  <si>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</si>
  <si>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</si>
  <si>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</si>
  <si>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</si>
  <si>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</si>
  <si>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</si>
  <si>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</si>
  <si>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</si>
  <si>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</si>
  <si>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</si>
  <si>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</si>
  <si>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</si>
  <si>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</si>
  <si>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</si>
  <si>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</si>
  <si>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</si>
  <si>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</si>
  <si>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</si>
  <si>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</si>
  <si>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</si>
  <si>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</si>
  <si>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</si>
  <si>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</si>
  <si>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</si>
  <si>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</si>
  <si>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</si>
  <si>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</si>
  <si>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</si>
  <si>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</si>
  <si>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</si>
  <si>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</si>
  <si>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</si>
  <si>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</si>
  <si>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</si>
  <si>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</si>
  <si>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</si>
  <si>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</si>
  <si>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</si>
  <si>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</si>
  <si>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</si>
  <si>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</si>
  <si>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</si>
  <si>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</si>
  <si>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</si>
  <si>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</si>
  <si>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</si>
  <si>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</si>
  <si>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</si>
  <si>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</si>
  <si>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</si>
  <si>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</si>
  <si>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</si>
  <si>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</si>
  <si>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</si>
  <si>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</si>
  <si>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</si>
  <si>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</si>
  <si>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</si>
  <si>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</si>
  <si>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</si>
  <si>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</si>
  <si>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</si>
  <si>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</si>
  <si>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</si>
  <si>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</si>
  <si>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</si>
  <si>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</si>
  <si>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</si>
  <si>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</si>
  <si>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</si>
  <si>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</si>
  <si>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</si>
  <si>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</si>
  <si>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</si>
  <si>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</si>
  <si>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</si>
  <si>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</si>
  <si>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</si>
  <si>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</si>
  <si>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</si>
  <si>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</si>
  <si>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</si>
  <si>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</si>
  <si>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</si>
  <si>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</si>
  <si>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</si>
  <si>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</si>
  <si>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</si>
  <si>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</si>
  <si>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</si>
  <si>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</si>
  <si>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</si>
  <si>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</si>
  <si>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</si>
  <si>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</si>
  <si>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</si>
  <si>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</si>
  <si>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</si>
  <si>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</si>
  <si>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</si>
  <si>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</si>
  <si>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</si>
  <si>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</si>
  <si>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</si>
  <si>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</si>
  <si>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</si>
  <si>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</si>
  <si>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</si>
  <si>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</si>
  <si>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</si>
  <si>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</si>
  <si>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</si>
  <si>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</si>
  <si>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</si>
  <si>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</si>
  <si>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</si>
  <si>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</si>
  <si>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</si>
  <si>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</si>
  <si>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</si>
  <si>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</si>
  <si>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</si>
  <si>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</si>
  <si>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</si>
  <si>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</si>
  <si>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</si>
  <si>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</si>
  <si>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</si>
  <si>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</si>
  <si>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</si>
  <si>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</si>
  <si>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</si>
  <si>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</si>
  <si>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</si>
  <si>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</si>
  <si>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</si>
  <si>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</si>
  <si>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</si>
  <si>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</si>
  <si>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</si>
  <si>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</si>
  <si>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</si>
  <si>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</si>
  <si>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</si>
  <si>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</si>
  <si>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</si>
  <si>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</si>
  <si>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</si>
  <si>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</si>
  <si>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</si>
  <si>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</si>
  <si>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</si>
  <si>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</si>
  <si>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</si>
  <si>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</si>
  <si>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</si>
  <si>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</si>
  <si>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</si>
  <si>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</si>
  <si>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</si>
  <si>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</si>
  <si>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</si>
  <si>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</si>
  <si>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</si>
  <si>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</si>
  <si>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</si>
  <si>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</si>
  <si>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</si>
  <si>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</si>
  <si>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</si>
  <si>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</si>
  <si>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</si>
  <si>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</si>
  <si>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</si>
  <si>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</si>
  <si>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</si>
  <si>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</si>
  <si>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</si>
  <si>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</si>
  <si>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</si>
  <si>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</si>
  <si>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</si>
  <si>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</si>
  <si>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</si>
  <si>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</si>
  <si>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</si>
  <si>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</si>
  <si>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</si>
  <si>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</si>
  <si>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</si>
  <si>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</si>
  <si>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</si>
  <si>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</si>
  <si>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</si>
  <si>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</si>
  <si>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</si>
  <si>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</si>
  <si>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</si>
  <si>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</si>
  <si>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</si>
  <si>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</si>
  <si>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</si>
  <si>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</si>
  <si>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</si>
  <si>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</si>
  <si>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</si>
  <si>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</si>
  <si>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</si>
  <si>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</si>
  <si>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</si>
  <si>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</si>
  <si>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</si>
  <si>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</si>
  <si>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</si>
  <si>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</si>
  <si>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</si>
  <si>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</si>
  <si>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</si>
  <si>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</si>
  <si>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</si>
  <si>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</si>
  <si>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</si>
  <si>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</si>
  <si>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</si>
  <si>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</si>
  <si>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</si>
  <si>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</si>
  <si>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</si>
  <si>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</si>
  <si>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</si>
  <si>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</si>
  <si>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</si>
  <si>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</si>
  <si>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</si>
  <si>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</si>
  <si>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</si>
  <si>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</si>
  <si>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</si>
  <si>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</si>
  <si>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</si>
  <si>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</si>
  <si>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</si>
  <si>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</si>
  <si>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</si>
  <si>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</si>
  <si>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</si>
  <si>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</si>
  <si>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</si>
  <si>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</si>
  <si>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</si>
  <si>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</si>
  <si>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</si>
  <si>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</si>
  <si>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</si>
  <si>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</si>
  <si>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</si>
  <si>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</si>
  <si>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</si>
  <si>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</si>
  <si>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</si>
  <si>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</si>
  <si>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</si>
  <si>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</si>
  <si>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</si>
  <si>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</si>
  <si>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</si>
  <si>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</si>
  <si>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</si>
  <si>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</si>
  <si>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</si>
  <si>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</si>
  <si>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</si>
  <si>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</si>
  <si>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</si>
  <si>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</si>
  <si>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</si>
  <si>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</si>
  <si>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</si>
  <si>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</si>
  <si>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</si>
  <si>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</si>
  <si>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</si>
  <si>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</si>
  <si>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</si>
  <si>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</si>
  <si>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</si>
  <si>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</si>
  <si>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</si>
  <si>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</si>
  <si>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</si>
  <si>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</si>
  <si>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</si>
  <si>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</si>
  <si>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</si>
  <si>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</si>
  <si>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</si>
  <si>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</si>
  <si>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</si>
  <si>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</si>
  <si>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</si>
  <si>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</si>
  <si>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</si>
  <si>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</si>
  <si>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</si>
  <si>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</si>
  <si>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</si>
  <si>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</si>
  <si>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</si>
  <si>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</si>
  <si>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</si>
  <si>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</si>
  <si>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</si>
  <si>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</si>
  <si>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</si>
  <si>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</si>
  <si>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</si>
  <si>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</si>
  <si>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</si>
  <si>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</si>
  <si>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</si>
  <si>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</si>
  <si>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</si>
  <si>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</si>
  <si>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</si>
  <si>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</si>
  <si>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</si>
  <si>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</si>
  <si>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</si>
  <si>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</si>
  <si>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</si>
  <si>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</si>
  <si>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</si>
  <si>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</si>
  <si>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</si>
  <si>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</si>
  <si>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</si>
  <si>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</si>
  <si>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</si>
  <si>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</si>
  <si>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</si>
  <si>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</si>
  <si>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</si>
  <si>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</si>
  <si>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</si>
  <si>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</si>
  <si>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</si>
  <si>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</si>
  <si>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</si>
  <si>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</si>
  <si>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</si>
  <si>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</si>
  <si>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</si>
  <si>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</si>
  <si>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</si>
  <si>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</si>
  <si>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</si>
  <si>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</si>
  <si>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</si>
  <si>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</si>
  <si>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</si>
  <si>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</si>
  <si>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</si>
  <si>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</si>
  <si>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</si>
  <si>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</si>
  <si>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</si>
  <si>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</si>
  <si>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</si>
  <si>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</si>
  <si>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</si>
  <si>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</si>
  <si>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</si>
  <si>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</si>
  <si>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</si>
  <si>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</si>
  <si>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</si>
  <si>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</si>
  <si>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</si>
  <si>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</si>
  <si>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</si>
  <si>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</si>
  <si>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</si>
  <si>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</si>
  <si>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</si>
  <si>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</si>
  <si>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</si>
  <si>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</si>
  <si>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</si>
  <si>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</si>
  <si>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</si>
  <si>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</si>
  <si>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</si>
  <si>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</si>
  <si>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</si>
  <si>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</si>
  <si>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</si>
  <si>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</si>
  <si>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</si>
  <si>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</si>
  <si>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</si>
  <si>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</si>
  <si>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</si>
  <si>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</si>
  <si>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</si>
  <si>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</si>
  <si>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</si>
  <si>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</si>
  <si>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</si>
  <si>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</si>
  <si>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</si>
  <si>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</si>
  <si>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</si>
  <si>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</si>
  <si>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</si>
  <si>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</si>
  <si>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</si>
  <si>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</si>
  <si>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</si>
  <si>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</si>
  <si>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</si>
  <si>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</si>
  <si>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</si>
  <si>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</si>
  <si>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</si>
  <si>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</si>
  <si>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</si>
  <si>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</si>
  <si>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</si>
  <si>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</si>
  <si>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</si>
  <si>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</si>
  <si>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</si>
  <si>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</si>
  <si>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</si>
  <si>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</si>
  <si>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</si>
  <si>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</si>
  <si>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</si>
  <si>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</si>
  <si>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</si>
  <si>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</si>
  <si>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</si>
  <si>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</si>
  <si>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</si>
  <si>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</si>
  <si>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</si>
  <si>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</si>
  <si>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</si>
  <si>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</si>
  <si>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</si>
  <si>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</si>
  <si>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</si>
  <si>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</si>
  <si>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</si>
  <si>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</si>
  <si>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</si>
  <si>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</si>
  <si>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</si>
  <si>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</si>
  <si>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</si>
  <si>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</si>
  <si>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</si>
  <si>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</si>
  <si>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</si>
  <si>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</si>
  <si>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</si>
  <si>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</si>
  <si>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</si>
  <si>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</si>
  <si>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</si>
  <si>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</si>
  <si>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</si>
  <si>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</si>
  <si>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</si>
  <si>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</si>
  <si>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</si>
  <si>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</si>
  <si>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</si>
  <si>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</si>
  <si>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</si>
  <si>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</si>
  <si>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</si>
  <si>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</si>
  <si>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</si>
  <si>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</si>
  <si>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</si>
  <si>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</si>
  <si>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</si>
  <si>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</si>
  <si>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</si>
  <si>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</si>
  <si>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</si>
  <si>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</si>
  <si>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</si>
  <si>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</si>
  <si>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</si>
  <si>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</si>
  <si>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</si>
  <si>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</si>
  <si>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</si>
  <si>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</si>
  <si>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</si>
  <si>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</si>
  <si>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</si>
  <si>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</si>
  <si>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</si>
  <si>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</si>
  <si>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</si>
  <si>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</si>
  <si>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</si>
  <si>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</si>
  <si>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</si>
  <si>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</si>
  <si>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</si>
  <si>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</si>
  <si>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</si>
  <si>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</si>
  <si>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</si>
  <si>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</si>
  <si>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</si>
  <si>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</si>
  <si>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</si>
  <si>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</si>
  <si>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</si>
  <si>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</si>
  <si>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</si>
  <si>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</si>
  <si>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</si>
  <si>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</si>
  <si>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</si>
  <si>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</si>
  <si>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</si>
  <si>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</si>
  <si>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</si>
  <si>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</si>
  <si>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</si>
  <si>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</si>
  <si>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</si>
  <si>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</si>
  <si>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</si>
  <si>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</si>
  <si>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</si>
  <si>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</si>
  <si>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</si>
  <si>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</si>
  <si>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</si>
  <si>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</si>
  <si>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</si>
  <si>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</si>
  <si>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</si>
  <si>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</si>
  <si>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</si>
  <si>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</si>
  <si>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</si>
  <si>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</si>
  <si>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</si>
  <si>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</si>
  <si>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</si>
  <si>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</si>
  <si>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</si>
  <si>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</si>
  <si>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</si>
  <si>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</si>
  <si>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</si>
  <si>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</si>
  <si>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</si>
  <si>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</si>
  <si>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</si>
  <si>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</si>
  <si>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</si>
  <si>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</si>
  <si>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</si>
  <si>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</si>
  <si>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</si>
  <si>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</si>
  <si>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</si>
  <si>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</si>
  <si>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</si>
  <si>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</si>
  <si>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</si>
  <si>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</si>
  <si>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</si>
  <si>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</si>
  <si>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</si>
  <si>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</si>
  <si>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</si>
  <si>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</si>
  <si>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</si>
  <si>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</si>
  <si>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</si>
  <si>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</si>
  <si>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</si>
  <si>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</si>
  <si>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</si>
  <si>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</si>
  <si>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</si>
  <si>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</si>
  <si>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</si>
  <si>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</si>
  <si>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</si>
  <si>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</si>
  <si>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</si>
  <si>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</si>
  <si>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</si>
  <si>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</si>
  <si>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</si>
  <si>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</si>
  <si>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</si>
  <si>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</si>
  <si>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</si>
  <si>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</si>
  <si>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</si>
  <si>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</si>
  <si>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</si>
  <si>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</si>
  <si>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</si>
  <si>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</si>
  <si>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</si>
  <si>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</si>
  <si>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</si>
  <si>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</si>
  <si>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</si>
  <si>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</si>
  <si>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</si>
  <si>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</si>
  <si>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</si>
  <si>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</si>
  <si>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</si>
  <si>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</si>
  <si>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</si>
  <si>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</si>
  <si>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</si>
  <si>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</si>
  <si>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</si>
  <si>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</si>
  <si>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</si>
  <si>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</si>
  <si>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</si>
  <si>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</si>
  <si>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</si>
  <si>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</si>
  <si>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</si>
  <si>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</si>
  <si>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</si>
  <si>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</si>
  <si>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</si>
  <si>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</si>
  <si>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</si>
  <si>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</si>
  <si>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</si>
  <si>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</si>
  <si>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</si>
  <si>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</si>
  <si>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</si>
  <si>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</si>
  <si>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</si>
  <si>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</si>
  <si>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</si>
  <si>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</si>
  <si>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</si>
  <si>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</si>
  <si>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</si>
  <si>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</si>
  <si>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</si>
  <si>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</si>
  <si>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</si>
  <si>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</si>
  <si>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</si>
  <si>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</si>
  <si>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</si>
  <si>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</si>
  <si>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</si>
  <si>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</si>
  <si>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</si>
  <si>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</si>
  <si>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</si>
  <si>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</si>
  <si>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</si>
  <si>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</si>
  <si>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</si>
  <si>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</si>
  <si>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</si>
  <si>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</si>
  <si>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</si>
  <si>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</si>
  <si>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</si>
  <si>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</si>
  <si>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</si>
  <si>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</si>
  <si>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</si>
  <si>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</si>
  <si>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</si>
  <si>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</si>
  <si>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</si>
  <si>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</si>
  <si>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</si>
  <si>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</si>
  <si>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</si>
  <si>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</si>
  <si>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</si>
  <si>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</si>
  <si>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</si>
  <si>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</si>
  <si>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</si>
  <si>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</si>
  <si>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</si>
  <si>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</si>
  <si>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</si>
  <si>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</si>
  <si>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</si>
  <si>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</si>
  <si>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</si>
  <si>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</si>
  <si>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</si>
  <si>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</si>
  <si>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</si>
  <si>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</si>
  <si>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</si>
  <si>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</si>
  <si>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</si>
  <si>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</si>
  <si>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</si>
  <si>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</si>
  <si>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</si>
  <si>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</si>
  <si>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</si>
  <si>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</si>
  <si>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</si>
  <si>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</si>
  <si>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</si>
  <si>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</si>
  <si>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</si>
  <si>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</si>
  <si>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</si>
  <si>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</si>
  <si>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</si>
  <si>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</si>
  <si>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</si>
  <si>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</si>
  <si>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</si>
  <si>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</si>
  <si>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</si>
  <si>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</si>
  <si>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</si>
  <si>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</si>
  <si>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</si>
  <si>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</si>
  <si>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</si>
  <si>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</si>
  <si>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</si>
  <si>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</si>
  <si>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</si>
  <si>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</si>
  <si>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</si>
  <si>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</si>
  <si>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</si>
  <si>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</si>
  <si>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</si>
  <si>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</si>
  <si>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</si>
  <si>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</si>
  <si>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</si>
  <si>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</si>
  <si>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</si>
  <si>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</si>
  <si>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</si>
  <si>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</si>
  <si>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</si>
  <si>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</si>
  <si>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</si>
  <si>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</si>
  <si>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</si>
  <si>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</si>
  <si>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</si>
  <si>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</si>
  <si>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</si>
  <si>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</si>
  <si>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</si>
  <si>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</si>
  <si>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</si>
  <si>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</si>
  <si>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</si>
  <si>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</si>
  <si>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</si>
  <si>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</si>
  <si>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</si>
  <si>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</si>
  <si>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</si>
  <si>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</si>
  <si>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</si>
  <si>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</si>
  <si>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</si>
  <si>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</si>
  <si>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</si>
  <si>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</si>
  <si>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</si>
  <si>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</si>
  <si>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</si>
  <si>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</si>
  <si>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</si>
  <si>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</si>
  <si>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</si>
  <si>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</si>
  <si>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</si>
  <si>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</si>
  <si>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</si>
  <si>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</si>
  <si>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</si>
  <si>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</si>
  <si>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</si>
  <si>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</si>
  <si>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</si>
  <si>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</si>
  <si>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</si>
  <si>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</si>
  <si>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</si>
  <si>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</si>
  <si>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</si>
  <si>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</si>
  <si>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</si>
  <si>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</si>
  <si>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</si>
  <si>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</si>
  <si>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</si>
  <si>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</si>
  <si>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</si>
  <si>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</si>
  <si>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</si>
  <si>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</si>
  <si>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</si>
  <si>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</si>
  <si>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</si>
  <si>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</si>
  <si>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</si>
  <si>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</si>
  <si>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</si>
  <si>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</si>
  <si>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</si>
  <si>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</si>
  <si>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</si>
  <si>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</si>
  <si>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</si>
  <si>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</si>
  <si>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</si>
  <si>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</si>
  <si>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</si>
  <si>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</si>
  <si>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</si>
  <si>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</si>
  <si>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</si>
  <si>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</si>
  <si>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</si>
  <si>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</si>
  <si>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</si>
  <si>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</si>
  <si>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</si>
  <si>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</si>
  <si>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</si>
  <si>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</si>
  <si>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</si>
  <si>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</si>
  <si>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</si>
  <si>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</si>
  <si>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</si>
  <si>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</si>
  <si>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</si>
  <si>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</si>
  <si>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</si>
  <si>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</si>
  <si>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</si>
  <si>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</si>
  <si>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</si>
  <si>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</si>
  <si>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</si>
  <si>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</si>
  <si>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</si>
  <si>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</si>
  <si>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</si>
  <si>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</si>
  <si>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</si>
  <si>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</si>
  <si>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</si>
  <si>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</si>
  <si>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</si>
  <si>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</si>
  <si>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</si>
  <si>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</si>
  <si>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</si>
  <si>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</si>
  <si>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</si>
  <si>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</si>
  <si>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</si>
  <si>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</si>
  <si>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</si>
  <si>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</si>
  <si>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</si>
  <si>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</si>
  <si>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</si>
  <si>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</si>
  <si>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</si>
  <si>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</si>
  <si>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</si>
  <si>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</si>
  <si>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</si>
  <si>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</si>
  <si>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</si>
  <si>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</si>
  <si>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</si>
  <si>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</si>
  <si>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</si>
  <si>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</si>
  <si>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</si>
  <si>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</si>
  <si>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</si>
  <si>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</si>
  <si>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</si>
  <si>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</si>
  <si>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</si>
  <si>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</si>
  <si>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</si>
  <si>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</si>
  <si>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</si>
  <si>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</si>
  <si>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</si>
  <si>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</si>
  <si>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</si>
  <si>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</si>
  <si>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</si>
  <si>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</si>
  <si>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</si>
  <si>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</si>
  <si>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</si>
  <si>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</si>
  <si>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</si>
  <si>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</si>
  <si>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</si>
  <si>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</si>
  <si>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</si>
  <si>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</si>
  <si>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</si>
  <si>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</si>
  <si>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</si>
  <si>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</si>
  <si>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</si>
  <si>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</si>
  <si>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</si>
  <si>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</si>
  <si>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</si>
  <si>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</si>
  <si>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</si>
  <si>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</si>
  <si>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</si>
  <si>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</si>
  <si>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</si>
  <si>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</si>
  <si>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</si>
  <si>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</si>
  <si>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</si>
  <si>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</si>
  <si>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</si>
  <si>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</si>
  <si>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</si>
  <si>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</si>
  <si>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</si>
  <si>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</si>
  <si>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</si>
  <si>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</si>
  <si>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</si>
  <si>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</si>
  <si>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</si>
  <si>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</si>
  <si>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</si>
  <si>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</si>
  <si>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</si>
  <si>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</si>
  <si>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</si>
  <si>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</si>
  <si>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</si>
  <si>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</si>
  <si>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</si>
  <si>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</si>
  <si>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</si>
  <si>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</si>
  <si>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</si>
  <si>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</si>
  <si>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</si>
  <si>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</si>
  <si>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</si>
  <si>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</si>
  <si>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</si>
  <si>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</si>
  <si>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</si>
  <si>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</si>
  <si>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</si>
  <si>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</si>
  <si>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</si>
  <si>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</si>
  <si>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</si>
  <si>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</si>
  <si>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</si>
  <si>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</si>
  <si>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</si>
  <si>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</si>
  <si>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</si>
  <si>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</si>
  <si>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</si>
  <si>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</si>
  <si>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</si>
  <si>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</si>
  <si>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</si>
  <si>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</si>
  <si>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</si>
  <si>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</si>
  <si>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</si>
  <si>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</si>
  <si>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</si>
  <si>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</si>
  <si>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</si>
  <si>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</si>
  <si>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</si>
  <si>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</si>
  <si>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</si>
  <si>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</si>
  <si>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</si>
  <si>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</si>
  <si>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</si>
  <si>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</si>
  <si>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</si>
  <si>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</si>
  <si>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</si>
  <si>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</si>
  <si>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</si>
  <si>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</si>
  <si>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</si>
  <si>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</si>
  <si>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</si>
  <si>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</si>
  <si>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</si>
  <si>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</si>
  <si>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</si>
  <si>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</si>
  <si>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</si>
  <si>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</si>
  <si>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</si>
  <si>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</si>
  <si>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</si>
  <si>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</si>
  <si>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</si>
  <si>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</si>
  <si>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</si>
  <si>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</si>
  <si>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</si>
  <si>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</si>
  <si>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</si>
  <si>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</si>
  <si>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</si>
  <si>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</si>
  <si>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</si>
  <si>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</si>
  <si>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</si>
  <si>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</si>
  <si>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</si>
  <si>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</si>
  <si>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</si>
  <si>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</si>
  <si>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</si>
  <si>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</si>
  <si>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</si>
  <si>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</si>
  <si>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</si>
  <si>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</si>
  <si>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</si>
  <si>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</si>
  <si>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</si>
  <si>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</si>
  <si>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</si>
  <si>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</si>
  <si>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</si>
  <si>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</si>
  <si>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</si>
  <si>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</si>
  <si>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</si>
  <si>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</si>
  <si>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</si>
  <si>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</si>
  <si>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</si>
  <si>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</si>
  <si>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</si>
  <si>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</si>
  <si>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</si>
  <si>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</si>
  <si>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</si>
  <si>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</si>
  <si>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</si>
  <si>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</si>
  <si>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</si>
  <si>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</si>
  <si>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</si>
  <si>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</si>
  <si>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</si>
  <si>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</si>
  <si>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</si>
  <si>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</si>
  <si>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</si>
  <si>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</si>
  <si>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</si>
  <si>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</si>
  <si>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</si>
  <si>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</si>
  <si>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</si>
  <si>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</si>
  <si>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</si>
  <si>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</si>
  <si>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</si>
  <si>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</si>
  <si>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</si>
  <si>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</si>
  <si>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</si>
  <si>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</si>
  <si>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</si>
  <si>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</si>
  <si>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</si>
  <si>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</si>
  <si>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</si>
  <si>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</si>
  <si>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</si>
  <si>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</si>
  <si>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</si>
  <si>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</si>
  <si>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</si>
  <si>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</si>
  <si>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</si>
  <si>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</si>
  <si>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</si>
  <si>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</si>
  <si>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</si>
  <si>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</si>
  <si>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</si>
  <si>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</si>
  <si>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</si>
  <si>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</si>
  <si>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</si>
  <si>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</si>
  <si>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</si>
  <si>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</si>
  <si>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</si>
  <si>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</si>
  <si>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</si>
  <si>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</si>
  <si>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</si>
  <si>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</si>
  <si>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</si>
  <si>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</si>
  <si>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</si>
  <si>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</si>
  <si>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</si>
  <si>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</si>
  <si>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</si>
  <si>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</si>
  <si>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</si>
  <si>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</si>
  <si>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</si>
  <si>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</si>
  <si>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</si>
  <si>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</si>
  <si>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</si>
  <si>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</si>
  <si>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</si>
  <si>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</si>
  <si>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</si>
  <si>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</si>
  <si>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</si>
  <si>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</si>
  <si>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</si>
  <si>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</si>
  <si>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</si>
  <si>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</si>
  <si>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</si>
  <si>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</si>
  <si>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</si>
  <si>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</si>
  <si>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</si>
  <si>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</si>
  <si>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</si>
  <si>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</si>
  <si>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</si>
  <si>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</si>
  <si>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</si>
  <si>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</si>
  <si>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</si>
  <si>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</si>
  <si>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</si>
  <si>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</si>
  <si>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</si>
  <si>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</si>
  <si>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</si>
  <si>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</si>
  <si>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</si>
  <si>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</si>
  <si>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</si>
  <si>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</si>
  <si>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</si>
  <si>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</si>
  <si>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</si>
  <si>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</si>
  <si>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</si>
  <si>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</si>
  <si>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</si>
  <si>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</si>
  <si>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</si>
  <si>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</si>
  <si>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</si>
  <si>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</si>
  <si>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</si>
  <si>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</si>
  <si>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</si>
  <si>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</si>
  <si>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</si>
  <si>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</si>
  <si>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</si>
  <si>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</si>
  <si>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</si>
  <si>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</si>
  <si>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</si>
  <si>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</si>
  <si>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</si>
  <si>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</si>
  <si>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</si>
  <si>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</si>
  <si>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</si>
  <si>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</si>
  <si>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</si>
  <si>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</si>
  <si>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</si>
  <si>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</si>
  <si>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</si>
  <si>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</si>
  <si>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</si>
  <si>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</si>
  <si>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</si>
  <si>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</si>
  <si>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</si>
  <si>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</si>
  <si>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</si>
  <si>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</si>
  <si>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</si>
  <si>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</si>
  <si>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</si>
  <si>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</si>
  <si>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</si>
  <si>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</si>
  <si>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</si>
  <si>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</si>
  <si>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</si>
  <si>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</si>
  <si>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</si>
  <si>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</si>
  <si>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</si>
  <si>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</si>
  <si>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</si>
  <si>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</si>
  <si>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</si>
  <si>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</si>
  <si>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</si>
  <si>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</si>
  <si>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</si>
  <si>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</si>
  <si>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</si>
  <si>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</si>
  <si>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</si>
  <si>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</si>
  <si>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</si>
  <si>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</si>
  <si>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</si>
  <si>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</si>
  <si>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</si>
  <si>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</si>
  <si>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</si>
  <si>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</si>
  <si>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</si>
  <si>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</si>
  <si>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</si>
  <si>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</si>
  <si>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</si>
  <si>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</si>
  <si>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</si>
  <si>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</si>
  <si>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</si>
  <si>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</si>
  <si>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</si>
  <si>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</si>
  <si>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</si>
  <si>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</si>
  <si>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</si>
  <si>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</si>
  <si>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</si>
  <si>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</si>
  <si>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</si>
  <si>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</si>
  <si>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</si>
  <si>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</si>
  <si>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</si>
  <si>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</si>
  <si>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</si>
  <si>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</si>
  <si>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</si>
  <si>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</si>
  <si>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</si>
  <si>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</si>
  <si>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</si>
  <si>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</si>
  <si>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</si>
  <si>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</si>
  <si>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</si>
  <si>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</si>
  <si>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</si>
  <si>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</si>
  <si>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</si>
  <si>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</si>
  <si>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</si>
  <si>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</si>
  <si>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</si>
  <si>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</si>
  <si>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</si>
  <si>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</si>
  <si>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</si>
  <si>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</si>
  <si>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</si>
  <si>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</si>
  <si>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</si>
  <si>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</si>
  <si>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</si>
  <si>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</si>
  <si>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</si>
  <si>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</si>
  <si>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</si>
  <si>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</si>
  <si>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</si>
  <si>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</si>
  <si>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</si>
  <si>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</si>
  <si>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</si>
  <si>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</si>
  <si>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</si>
  <si>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</si>
  <si>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</si>
  <si>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</si>
  <si>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</si>
  <si>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</si>
  <si>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</si>
  <si>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</si>
  <si>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</si>
  <si>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</si>
  <si>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</si>
  <si>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</si>
  <si>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</si>
  <si>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</si>
  <si>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</si>
  <si>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</si>
  <si>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</si>
  <si>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</si>
  <si>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</si>
  <si>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</si>
  <si>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</si>
  <si>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</si>
  <si>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</si>
  <si>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</si>
  <si>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</si>
  <si>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</si>
  <si>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</si>
  <si>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</si>
  <si>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</si>
  <si>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</si>
  <si>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</si>
  <si>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</si>
  <si>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</si>
  <si>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</si>
  <si>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</si>
  <si>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</si>
  <si>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</si>
  <si>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</si>
  <si>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</si>
  <si>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</si>
  <si>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</si>
  <si>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</si>
  <si>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</si>
  <si>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</si>
  <si>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</si>
  <si>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</si>
  <si>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</si>
  <si>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</si>
  <si>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</si>
  <si>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</si>
  <si>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</si>
  <si>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</si>
  <si>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</si>
  <si>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</si>
  <si>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</si>
  <si>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</si>
  <si>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</si>
  <si>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</si>
  <si>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</si>
  <si>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</si>
  <si>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</si>
  <si>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</si>
  <si>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</si>
  <si>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</si>
  <si>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</si>
  <si>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</si>
  <si>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</si>
  <si>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</si>
  <si>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</si>
  <si>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</si>
  <si>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</si>
  <si>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</si>
  <si>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</si>
  <si>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</si>
  <si>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</si>
  <si>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</si>
  <si>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</si>
  <si>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</si>
  <si>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</si>
  <si>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</si>
  <si>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</si>
  <si>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</si>
  <si>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</si>
  <si>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</si>
  <si>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</si>
  <si>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</si>
  <si>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</si>
  <si>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</si>
  <si>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</si>
  <si>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</si>
  <si>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</si>
  <si>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</si>
  <si>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</si>
  <si>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</si>
  <si>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</si>
  <si>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</si>
  <si>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</si>
  <si>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</si>
  <si>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</si>
  <si>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</si>
  <si>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</si>
  <si>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</si>
  <si>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</si>
  <si>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</si>
  <si>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</si>
  <si>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</si>
  <si>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</si>
  <si>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</si>
  <si>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</si>
  <si>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</si>
  <si>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</si>
  <si>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</si>
  <si>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</si>
  <si>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</si>
  <si>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</si>
  <si>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</si>
  <si>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</si>
  <si>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</si>
  <si>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</si>
  <si>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</si>
  <si>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</si>
  <si>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</si>
  <si>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</si>
  <si>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</si>
  <si>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</si>
  <si>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</si>
  <si>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</si>
  <si>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</si>
  <si>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</si>
  <si>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</si>
  <si>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</si>
  <si>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</si>
  <si>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</si>
  <si>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</si>
  <si>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</si>
  <si>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</si>
  <si>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</si>
  <si>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</si>
  <si>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</si>
  <si>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</si>
  <si>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</si>
  <si>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</si>
  <si>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</si>
  <si>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</si>
  <si>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</si>
  <si>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</si>
  <si>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</si>
  <si>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</si>
  <si>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</si>
  <si>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</si>
  <si>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</si>
  <si>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</si>
  <si>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</si>
  <si>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</si>
  <si>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</si>
  <si>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</si>
  <si>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</si>
  <si>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</si>
  <si>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</si>
  <si>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</si>
  <si>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</si>
  <si>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</si>
  <si>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</si>
  <si>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</si>
  <si>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</si>
  <si>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</si>
  <si>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</si>
  <si>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</si>
  <si>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</si>
  <si>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</si>
  <si>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</si>
  <si>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</si>
  <si>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</si>
  <si>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</si>
  <si>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</si>
  <si>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</si>
  <si>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</si>
  <si>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</si>
  <si>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</si>
  <si>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</si>
  <si>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</si>
  <si>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</si>
  <si>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</si>
  <si>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</si>
  <si>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</si>
  <si>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</si>
  <si>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</si>
  <si>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</si>
  <si>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</si>
  <si>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</si>
  <si>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</si>
  <si>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</si>
  <si>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</si>
  <si>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</si>
  <si>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</si>
  <si>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</si>
  <si>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</si>
  <si>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</si>
  <si>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</si>
  <si>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</si>
  <si>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</si>
  <si>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</si>
  <si>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</si>
  <si>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</si>
  <si>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</si>
  <si>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</si>
  <si>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</si>
  <si>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</si>
  <si>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</si>
  <si>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</si>
  <si>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</si>
  <si>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</si>
  <si>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</si>
  <si>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</si>
  <si>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</si>
  <si>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</si>
  <si>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</si>
  <si>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</si>
  <si>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</si>
  <si>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</si>
  <si>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</si>
  <si>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</si>
  <si>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</si>
  <si>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</si>
  <si>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</si>
  <si>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</si>
  <si>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</si>
  <si>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</si>
  <si>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</si>
  <si>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</si>
  <si>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</si>
  <si>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</si>
  <si>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</si>
  <si>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</si>
  <si>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</si>
  <si>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</si>
  <si>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</si>
  <si>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</si>
  <si>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</si>
  <si>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</si>
  <si>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</si>
  <si>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</si>
  <si>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</si>
  <si>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</si>
  <si>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</si>
  <si>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</si>
  <si>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</si>
  <si>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</si>
  <si>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</si>
  <si>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</si>
  <si>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</si>
  <si>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</si>
  <si>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</si>
  <si>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</si>
  <si>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</si>
  <si>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</si>
  <si>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</si>
  <si>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</si>
  <si>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</si>
  <si>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</si>
  <si>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</si>
  <si>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</si>
  <si>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</si>
  <si>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</si>
  <si>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</si>
  <si>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</si>
  <si>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</si>
  <si>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</si>
  <si>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</si>
  <si>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</si>
  <si>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</si>
  <si>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</si>
  <si>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</si>
  <si>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</si>
  <si>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</si>
  <si>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</si>
  <si>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</si>
  <si>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</si>
  <si>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</si>
  <si>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</si>
  <si>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</si>
  <si>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</si>
  <si>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</si>
  <si>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</si>
  <si>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</si>
  <si>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</si>
  <si>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</si>
  <si>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</si>
  <si>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</si>
  <si>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</si>
  <si>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</si>
  <si>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</si>
  <si>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</si>
  <si>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</si>
  <si>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</si>
  <si>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</si>
  <si>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</si>
  <si>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</si>
  <si>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</si>
  <si>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</si>
  <si>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</si>
  <si>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</si>
  <si>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</si>
  <si>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</si>
  <si>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</si>
  <si>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</si>
  <si>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</si>
  <si>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</si>
  <si>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</si>
  <si>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</si>
  <si>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</si>
  <si>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</si>
  <si>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</si>
  <si>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</si>
  <si>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</si>
  <si>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</si>
  <si>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</si>
  <si>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</si>
  <si>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</si>
  <si>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</si>
  <si>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</si>
  <si>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</si>
  <si>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</si>
  <si>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</si>
  <si>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</si>
  <si>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</si>
  <si>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</si>
  <si>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</si>
  <si>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</si>
  <si>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</si>
  <si>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</si>
  <si>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</si>
  <si>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</si>
  <si>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</si>
  <si>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</si>
  <si>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</si>
  <si>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</si>
  <si>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</si>
  <si>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</si>
  <si>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</si>
  <si>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</si>
  <si>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</si>
  <si>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</si>
  <si>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</si>
  <si>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</si>
  <si>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</si>
  <si>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</si>
  <si>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</si>
  <si>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</si>
  <si>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</si>
  <si>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</si>
  <si>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</si>
  <si>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</si>
  <si>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</si>
  <si>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</si>
  <si>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</si>
  <si>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</si>
  <si>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</si>
  <si>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</si>
  <si>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</si>
  <si>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</si>
  <si>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</si>
  <si>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</si>
  <si>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</si>
  <si>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</si>
  <si>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</si>
  <si>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</si>
  <si>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</si>
  <si>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</si>
  <si>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</si>
  <si>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</si>
  <si>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</si>
  <si>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</si>
  <si>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</si>
  <si>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</si>
  <si>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</si>
  <si>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</si>
  <si>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</si>
  <si>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</si>
  <si>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</si>
  <si>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</si>
  <si>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</si>
  <si>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</si>
  <si>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</si>
  <si>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</si>
  <si>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</si>
  <si>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</si>
  <si>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</si>
  <si>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</si>
  <si>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</si>
  <si>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</si>
  <si>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</si>
  <si>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</si>
  <si>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</si>
  <si>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</si>
  <si>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</si>
  <si>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</si>
  <si>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</si>
  <si>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</si>
  <si>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</si>
  <si>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</si>
  <si>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</si>
  <si>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</si>
  <si>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</si>
  <si>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</si>
  <si>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</si>
  <si>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</si>
  <si>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</si>
  <si>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</si>
  <si>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</si>
  <si>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</si>
  <si>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</si>
  <si>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</si>
  <si>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</si>
  <si>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</si>
  <si>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</si>
  <si>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</si>
  <si>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</si>
  <si>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</si>
  <si>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</si>
  <si>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</si>
  <si>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</si>
  <si>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</si>
  <si>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</si>
  <si>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</si>
  <si>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</si>
  <si>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</si>
  <si>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</si>
  <si>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</si>
  <si>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</si>
  <si>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</si>
  <si>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</si>
  <si>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</si>
  <si>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</si>
  <si>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</si>
  <si>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</si>
  <si>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</si>
  <si>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</si>
  <si>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</si>
  <si>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</si>
  <si>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</si>
  <si>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</si>
  <si>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</si>
  <si>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</si>
  <si>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</si>
  <si>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</si>
  <si>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</si>
  <si>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</si>
  <si>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</si>
  <si>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</si>
  <si>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</si>
  <si>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</si>
  <si>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</si>
  <si>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</si>
  <si>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</si>
  <si>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</si>
  <si>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</si>
  <si>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</si>
  <si>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</si>
  <si>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</si>
  <si>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</si>
  <si>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</si>
  <si>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</si>
  <si>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</si>
  <si>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</si>
  <si>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</si>
  <si>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</si>
  <si>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</si>
  <si>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</si>
  <si>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</si>
  <si>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</si>
  <si>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</si>
  <si>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</si>
  <si>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</si>
  <si>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</si>
  <si>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</si>
  <si>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</si>
  <si>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</si>
  <si>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</si>
  <si>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</si>
  <si>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</si>
  <si>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</si>
  <si>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</si>
  <si>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</si>
  <si>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</si>
  <si>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</si>
  <si>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</si>
  <si>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</si>
  <si>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</si>
  <si>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</si>
  <si>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</si>
  <si>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</si>
  <si>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</si>
  <si>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</si>
  <si>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</si>
  <si>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</si>
  <si>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</si>
  <si>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</si>
  <si>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</si>
  <si>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</si>
  <si>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</si>
  <si>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</si>
  <si>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</si>
  <si>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</si>
  <si>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</si>
  <si>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</si>
  <si>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</si>
  <si>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</si>
  <si>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</si>
  <si>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</si>
  <si>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</si>
  <si>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</si>
  <si>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</si>
  <si>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</si>
  <si>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</si>
  <si>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</si>
  <si>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</si>
  <si>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</si>
  <si>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</si>
  <si>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</si>
  <si>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</si>
  <si>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</si>
  <si>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</si>
  <si>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</si>
  <si>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</si>
  <si>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</si>
  <si>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</si>
  <si>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</si>
  <si>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</si>
  <si>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</si>
  <si>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</si>
  <si>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</si>
  <si>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</si>
  <si>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</si>
  <si>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</si>
  <si>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</si>
  <si>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</si>
  <si>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</si>
  <si>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</si>
  <si>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</si>
  <si>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</si>
  <si>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</si>
  <si>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</si>
  <si>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</si>
  <si>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</si>
  <si>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</si>
  <si>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</si>
  <si>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</si>
  <si>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</si>
  <si>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</si>
  <si>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</si>
  <si>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</si>
  <si>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</si>
  <si>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</si>
  <si>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</si>
  <si>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</si>
  <si>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</si>
  <si>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</si>
  <si>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</si>
  <si>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</si>
  <si>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</si>
  <si>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</si>
  <si>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</si>
  <si>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</si>
  <si>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</si>
  <si>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</si>
  <si>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</si>
  <si>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</si>
  <si>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</si>
  <si>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</si>
  <si>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</si>
  <si>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</si>
  <si>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</si>
  <si>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</si>
  <si>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</si>
  <si>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</si>
  <si>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</si>
  <si>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</si>
  <si>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</si>
  <si>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</si>
  <si>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</si>
  <si>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</si>
  <si>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</si>
  <si>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</si>
  <si>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</si>
  <si>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</si>
  <si>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</si>
  <si>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</si>
  <si>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</si>
  <si>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</si>
  <si>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</si>
  <si>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</si>
  <si>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</si>
  <si>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</si>
  <si>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</si>
  <si>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</si>
  <si>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</si>
  <si>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</si>
  <si>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</si>
  <si>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</si>
  <si>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</si>
  <si>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</si>
  <si>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</si>
  <si>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</si>
  <si>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</si>
  <si>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</si>
  <si>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</si>
  <si>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</si>
  <si>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</si>
  <si>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</si>
  <si>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</si>
  <si>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</si>
  <si>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</si>
  <si>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</si>
  <si>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</si>
  <si>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</si>
  <si>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</si>
  <si>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</si>
  <si>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</si>
  <si>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</si>
  <si>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</si>
  <si>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</si>
  <si>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</si>
  <si>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</si>
  <si>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</si>
  <si>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</si>
  <si>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</si>
  <si>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</si>
  <si>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</si>
  <si>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</si>
  <si>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</si>
  <si>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</si>
  <si>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</si>
  <si>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</si>
  <si>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</si>
  <si>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</si>
  <si>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</si>
  <si>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</si>
  <si>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</si>
  <si>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</si>
  <si>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</si>
  <si>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</si>
  <si>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</si>
  <si>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</si>
  <si>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</si>
  <si>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</si>
  <si>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</si>
  <si>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</si>
  <si>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</si>
  <si>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</si>
  <si>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</si>
  <si>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</si>
  <si>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</si>
  <si>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</si>
  <si>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</si>
  <si>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</si>
  <si>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</si>
  <si>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</si>
  <si>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</si>
  <si>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</si>
  <si>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</si>
  <si>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</si>
  <si>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</si>
  <si>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</si>
  <si>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</si>
  <si>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</si>
  <si>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</si>
  <si>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</si>
  <si>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</si>
  <si>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</si>
  <si>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</si>
  <si>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</si>
  <si>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</si>
  <si>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</si>
  <si>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</si>
  <si>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</si>
  <si>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</si>
  <si>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</si>
  <si>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</si>
  <si>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</si>
  <si>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</si>
  <si>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</si>
  <si>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</si>
  <si>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</si>
  <si>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</si>
  <si>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</si>
  <si>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</si>
  <si>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</si>
  <si>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</si>
  <si>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</si>
  <si>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</si>
  <si>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</si>
  <si>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</si>
  <si>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</si>
  <si>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</si>
  <si>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</si>
  <si>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</si>
  <si>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</si>
  <si>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</si>
  <si>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</si>
  <si>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</si>
  <si>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</si>
  <si>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</si>
  <si>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</si>
  <si>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</si>
  <si>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</si>
  <si>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</si>
  <si>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</si>
  <si>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</si>
  <si>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</si>
  <si>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</si>
  <si>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</si>
  <si>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</si>
  <si>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</si>
  <si>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</si>
  <si>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</si>
  <si>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</si>
  <si>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</si>
  <si>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</si>
  <si>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</si>
  <si>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</si>
  <si>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</si>
  <si>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</si>
  <si>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</si>
  <si>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</si>
  <si>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</si>
  <si>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</si>
  <si>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</si>
  <si>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</si>
  <si>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</si>
  <si>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</si>
  <si>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</si>
  <si>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</si>
  <si>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</si>
  <si>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</si>
  <si>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</si>
  <si>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</si>
  <si>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</si>
  <si>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</si>
  <si>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</si>
  <si>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</si>
  <si>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</si>
  <si>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</si>
  <si>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</si>
  <si>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</si>
  <si>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</si>
  <si>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</si>
  <si>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</si>
  <si>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</si>
  <si>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</si>
  <si>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</si>
  <si>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</si>
  <si>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</si>
  <si>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</si>
  <si>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</si>
  <si>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</si>
  <si>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</si>
  <si>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</si>
  <si>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</si>
  <si>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</si>
  <si>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</si>
  <si>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</si>
  <si>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</si>
  <si>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</si>
  <si>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</si>
  <si>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</si>
  <si>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</si>
  <si>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</si>
  <si>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</si>
  <si>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</si>
  <si>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</si>
  <si>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</si>
  <si>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</si>
  <si>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</si>
  <si>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</si>
  <si>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</si>
  <si>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</si>
  <si>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</si>
  <si>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</si>
  <si>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</si>
  <si>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</si>
  <si>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</si>
  <si>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</si>
  <si>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</si>
  <si>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</si>
  <si>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</si>
  <si>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</si>
  <si>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</si>
  <si>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</si>
  <si>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</si>
  <si>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</si>
  <si>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</si>
  <si>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</si>
  <si>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</si>
  <si>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</si>
  <si>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</si>
  <si>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</si>
  <si>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</si>
  <si>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</si>
  <si>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</si>
  <si>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</si>
  <si>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</si>
  <si>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</si>
  <si>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</si>
  <si>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</si>
  <si>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</si>
  <si>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</si>
  <si>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</si>
  <si>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</si>
  <si>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</si>
  <si>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</si>
  <si>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</si>
  <si>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</si>
  <si>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</si>
  <si>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</si>
  <si>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</si>
  <si>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</si>
  <si>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</si>
  <si>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</si>
  <si>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</si>
  <si>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</si>
  <si>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</si>
  <si>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</si>
  <si>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</si>
  <si>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</si>
  <si>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</si>
  <si>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</si>
  <si>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</si>
  <si>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</si>
  <si>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</si>
  <si>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</si>
  <si>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</si>
  <si>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</si>
  <si>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</si>
  <si>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</si>
  <si>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</si>
  <si>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</si>
  <si>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</si>
  <si>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</si>
  <si>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</si>
  <si>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</si>
  <si>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</si>
  <si>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</si>
  <si>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</si>
  <si>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</si>
  <si>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</si>
  <si>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</si>
  <si>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</si>
  <si>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</si>
  <si>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</si>
  <si>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</si>
  <si>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</si>
  <si>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</si>
  <si>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</si>
  <si>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</si>
  <si>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</si>
  <si>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</si>
  <si>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</si>
  <si>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</si>
  <si>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</si>
  <si>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</si>
  <si>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</si>
  <si>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</si>
  <si>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</si>
  <si>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</si>
  <si>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</si>
  <si>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</si>
  <si>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</si>
  <si>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</si>
  <si>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</si>
  <si>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</si>
  <si>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</si>
  <si>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</si>
  <si>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</si>
  <si>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</si>
  <si>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</si>
  <si>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</si>
  <si>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</si>
  <si>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</si>
  <si>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</si>
  <si>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</si>
  <si>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</si>
  <si>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</si>
  <si>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</si>
  <si>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</si>
  <si>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</si>
  <si>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</si>
  <si>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</si>
  <si>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</si>
  <si>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</si>
  <si>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</si>
  <si>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</si>
  <si>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</si>
  <si>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</si>
  <si>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</si>
  <si>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</si>
  <si>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</si>
  <si>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</si>
  <si>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</si>
  <si>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</si>
  <si>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</si>
  <si>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</si>
  <si>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</si>
  <si>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</si>
  <si>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</si>
  <si>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</si>
  <si>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</si>
  <si>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</si>
  <si>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</si>
  <si>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</si>
  <si>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</si>
  <si>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</si>
  <si>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</si>
  <si>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</si>
  <si>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</si>
  <si>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</si>
  <si>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</si>
  <si>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</si>
  <si>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</si>
  <si>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</si>
  <si>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</si>
  <si>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</si>
  <si>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</si>
  <si>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</si>
  <si>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</si>
  <si>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</si>
  <si>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</si>
  <si>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</si>
  <si>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</si>
  <si>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</si>
  <si>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</si>
  <si>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</si>
  <si>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</si>
  <si>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</si>
  <si>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</si>
  <si>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</si>
  <si>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</si>
  <si>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</si>
  <si>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</si>
  <si>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</si>
  <si>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</si>
  <si>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</si>
  <si>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</si>
  <si>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</si>
  <si>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</si>
  <si>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</si>
  <si>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</si>
  <si>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</si>
  <si>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</si>
  <si>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</si>
  <si>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</si>
  <si>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</si>
  <si>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</si>
  <si>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</si>
  <si>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</si>
  <si>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</si>
  <si>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</si>
  <si>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</si>
  <si>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</si>
  <si>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</si>
  <si>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</si>
  <si>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</si>
  <si>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</si>
  <si>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</si>
  <si>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</si>
  <si>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</si>
  <si>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</si>
  <si>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</si>
  <si>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</si>
  <si>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</si>
  <si>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</si>
  <si>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</si>
  <si>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</si>
  <si>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</si>
  <si>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</si>
  <si>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</si>
  <si>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</si>
  <si>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</si>
  <si>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</si>
  <si>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</si>
  <si>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</si>
  <si>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</si>
  <si>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</si>
  <si>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</si>
  <si>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</si>
  <si>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</si>
  <si>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</si>
  <si>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</si>
  <si>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</si>
  <si>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</si>
  <si>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</si>
  <si>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</si>
  <si>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</si>
  <si>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</si>
  <si>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</si>
  <si>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</si>
  <si>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</si>
  <si>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</si>
  <si>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</si>
  <si>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</si>
  <si>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</si>
  <si>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</si>
  <si>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</si>
  <si>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</si>
  <si>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</si>
  <si>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</si>
  <si>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</si>
  <si>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</si>
  <si>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</si>
  <si>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</si>
  <si>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</si>
  <si>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</si>
  <si>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</si>
  <si>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</si>
  <si>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</si>
  <si>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</si>
  <si>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</si>
  <si>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</si>
  <si>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</si>
  <si>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</si>
  <si>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</si>
  <si>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</si>
  <si>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</si>
  <si>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</si>
  <si>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</si>
  <si>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</si>
  <si>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</si>
  <si>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</si>
  <si>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</si>
  <si>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</si>
  <si>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</si>
  <si>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</si>
  <si>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</si>
  <si>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</si>
  <si>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</si>
  <si>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</si>
  <si>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</si>
  <si>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</si>
  <si>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</si>
  <si>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</si>
  <si>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</si>
  <si>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</si>
  <si>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</si>
  <si>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</si>
  <si>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</si>
  <si>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</si>
  <si>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</si>
  <si>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</si>
  <si>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</si>
  <si>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</si>
  <si>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</si>
  <si>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</si>
  <si>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</si>
  <si>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</si>
  <si>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</si>
  <si>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</si>
  <si>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</si>
  <si>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</si>
  <si>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</si>
  <si>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</si>
  <si>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</si>
  <si>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</si>
  <si>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</si>
  <si>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</si>
  <si>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</si>
  <si>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</si>
  <si>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</si>
  <si>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</si>
  <si>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</si>
  <si>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</si>
  <si>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</si>
  <si>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</si>
  <si>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</si>
  <si>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</si>
  <si>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</si>
  <si>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</si>
  <si>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</si>
  <si>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</si>
  <si>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</si>
  <si>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</si>
  <si>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</si>
  <si>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</si>
  <si>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</si>
  <si>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</si>
  <si>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</si>
  <si>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</si>
  <si>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</si>
  <si>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</si>
  <si>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</si>
  <si>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</si>
  <si>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</si>
  <si>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</si>
  <si>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</si>
  <si>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</si>
  <si>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</si>
  <si>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</si>
  <si>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</si>
  <si>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</si>
  <si>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</si>
  <si>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</si>
  <si>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</si>
  <si>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</si>
  <si>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</si>
  <si>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</si>
  <si>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</si>
  <si>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</si>
  <si>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</si>
  <si>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</si>
  <si>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</si>
  <si>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</si>
  <si>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</si>
  <si>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</si>
  <si>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</si>
  <si>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</si>
  <si>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</si>
  <si>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</si>
  <si>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</si>
  <si>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</si>
  <si>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</si>
  <si>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</si>
  <si>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</si>
  <si>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</si>
  <si>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</si>
  <si>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</si>
  <si>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</si>
  <si>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</si>
  <si>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</si>
  <si>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</si>
  <si>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</si>
  <si>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</si>
  <si>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</si>
  <si>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</si>
  <si>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</si>
  <si>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</si>
  <si>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</si>
  <si>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</si>
  <si>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</si>
  <si>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</si>
  <si>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</si>
  <si>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</si>
  <si>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</si>
  <si>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</si>
  <si>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</si>
  <si>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</si>
  <si>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</si>
  <si>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</si>
  <si>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</si>
  <si>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</si>
  <si>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</si>
  <si>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</si>
  <si>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</si>
  <si>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</si>
  <si>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</si>
  <si>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</si>
  <si>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</si>
  <si>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</si>
  <si>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</si>
  <si>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</si>
  <si>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</si>
  <si>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</si>
  <si>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</si>
  <si>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</si>
  <si>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</si>
  <si>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</si>
  <si>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</si>
  <si>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</si>
  <si>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</si>
  <si>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</si>
  <si>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</si>
  <si>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</si>
  <si>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</si>
  <si>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</si>
  <si>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</si>
  <si>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</si>
  <si>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</si>
  <si>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</si>
  <si>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</si>
  <si>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</si>
  <si>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</si>
  <si>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</si>
  <si>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</si>
  <si>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</si>
  <si>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</si>
  <si>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</si>
  <si>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</si>
  <si>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</si>
  <si>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</si>
  <si>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</si>
  <si>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</si>
  <si>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</si>
  <si>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</si>
  <si>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</si>
  <si>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</si>
  <si>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</si>
  <si>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</si>
  <si>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</si>
  <si>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</si>
  <si>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</si>
  <si>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</si>
  <si>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</si>
  <si>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</si>
  <si>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</si>
  <si>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</si>
  <si>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</si>
  <si>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</si>
  <si>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</si>
  <si>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</si>
  <si>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</si>
  <si>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</si>
  <si>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</si>
  <si>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</si>
  <si>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</si>
  <si>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</si>
  <si>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</si>
  <si>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</si>
  <si>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</si>
  <si>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</si>
  <si>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</si>
  <si>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</si>
  <si>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</si>
  <si>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</si>
  <si>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</si>
  <si>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</si>
  <si>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</si>
  <si>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</si>
  <si>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</si>
  <si>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</si>
  <si>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</si>
  <si>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</si>
  <si>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</si>
  <si>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</si>
  <si>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</si>
  <si>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</si>
  <si>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</si>
  <si>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</si>
  <si>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</si>
  <si>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</si>
  <si>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</si>
  <si>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</si>
  <si>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</si>
  <si>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</si>
  <si>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</si>
  <si>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</si>
  <si>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</si>
  <si>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</si>
  <si>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</si>
  <si>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</si>
  <si>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</si>
  <si>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</si>
  <si>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</si>
  <si>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</si>
  <si>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</si>
  <si>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</si>
  <si>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</si>
  <si>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</si>
  <si>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</si>
  <si>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</si>
  <si>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</si>
  <si>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</si>
  <si>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</si>
  <si>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</si>
  <si>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</si>
  <si>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</si>
  <si>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</si>
  <si>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</si>
  <si>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</si>
  <si>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</si>
  <si>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</si>
  <si>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</si>
  <si>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</si>
  <si>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</si>
  <si>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</si>
  <si>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</si>
  <si>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</si>
  <si>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</si>
  <si>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</si>
  <si>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</si>
  <si>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</si>
  <si>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</si>
  <si>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</si>
  <si>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</si>
  <si>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</si>
  <si>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</si>
  <si>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</si>
  <si>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</si>
  <si>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</si>
  <si>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</si>
  <si>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</si>
  <si>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</si>
  <si>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</si>
  <si>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</si>
  <si>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</si>
  <si>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</si>
  <si>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</si>
  <si>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</si>
  <si>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</si>
  <si>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</si>
  <si>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</si>
  <si>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</si>
  <si>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</si>
  <si>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</si>
  <si>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</si>
  <si>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</si>
  <si>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</si>
  <si>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</si>
  <si>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</si>
  <si>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</si>
  <si>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</si>
  <si>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</si>
  <si>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</si>
  <si>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</si>
  <si>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</si>
  <si>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</si>
  <si>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</si>
  <si>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</si>
  <si>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</si>
  <si>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</si>
  <si>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</si>
  <si>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</si>
  <si>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</si>
  <si>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</si>
  <si>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</si>
  <si>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</si>
  <si>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</si>
  <si>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</si>
  <si>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</si>
  <si>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</si>
  <si>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</si>
  <si>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</si>
  <si>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</si>
  <si>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</si>
  <si>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</si>
  <si>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</si>
  <si>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</si>
  <si>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</si>
  <si>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</si>
  <si>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</si>
  <si>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</si>
  <si>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</si>
  <si>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</si>
  <si>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</si>
  <si>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</si>
  <si>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</si>
  <si>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</si>
  <si>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</si>
  <si>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</si>
  <si>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</si>
  <si>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</si>
  <si>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</si>
  <si>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</si>
  <si>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</si>
  <si>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</si>
  <si>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</si>
  <si>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</si>
  <si>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</si>
  <si>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</si>
  <si>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</si>
  <si>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</si>
  <si>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</si>
  <si>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</si>
  <si>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</si>
  <si>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</si>
  <si>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</si>
  <si>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</si>
  <si>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</si>
  <si>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</si>
  <si>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</si>
  <si>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</si>
  <si>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</si>
  <si>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</si>
  <si>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</si>
  <si>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</si>
  <si>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</si>
  <si>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</si>
  <si>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</si>
  <si>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</si>
  <si>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</si>
  <si>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</si>
  <si>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</si>
  <si>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</si>
  <si>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</si>
  <si>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</si>
  <si>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</si>
  <si>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</si>
  <si>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</si>
  <si>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</si>
  <si>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</si>
  <si>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</si>
  <si>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</si>
  <si>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</si>
  <si>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</si>
  <si>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</si>
  <si>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</si>
  <si>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</si>
  <si>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</si>
  <si>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</si>
  <si>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</si>
  <si>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</si>
  <si>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</si>
  <si>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</si>
  <si>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</si>
  <si>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</si>
  <si>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</si>
  <si>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</si>
  <si>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</si>
  <si>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</si>
  <si>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</si>
  <si>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</si>
  <si>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</si>
  <si>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</si>
  <si>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</si>
  <si>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</si>
  <si>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</si>
  <si>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</si>
  <si>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</si>
  <si>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</si>
  <si>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</si>
  <si>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</si>
  <si>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</si>
  <si>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</si>
  <si>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</si>
  <si>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</si>
  <si>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</si>
  <si>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</si>
  <si>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</si>
  <si>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</si>
  <si>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</si>
  <si>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</si>
  <si>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</si>
  <si>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</si>
  <si>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</si>
  <si>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</si>
  <si>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</si>
  <si>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</si>
  <si>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</si>
  <si>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</si>
  <si>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</si>
  <si>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</si>
  <si>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</si>
  <si>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</si>
  <si>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</si>
  <si>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</si>
  <si>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</si>
  <si>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</si>
  <si>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</si>
  <si>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</si>
  <si>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</si>
  <si>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</si>
  <si>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</si>
  <si>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</si>
  <si>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</si>
  <si>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</si>
  <si>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</si>
  <si>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</si>
  <si>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</si>
  <si>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</si>
  <si>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</si>
  <si>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</si>
  <si>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</si>
  <si>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</si>
  <si>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</si>
  <si>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</si>
  <si>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</si>
  <si>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</si>
  <si>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</si>
  <si>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</si>
  <si>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</si>
  <si>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</si>
  <si>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</si>
  <si>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</si>
  <si>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</si>
  <si>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</si>
  <si>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</si>
  <si>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</si>
  <si>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</si>
  <si>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</si>
  <si>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</si>
  <si>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</si>
  <si>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</si>
  <si>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</si>
  <si>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</si>
  <si>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</si>
  <si>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</si>
  <si>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</si>
  <si>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</si>
  <si>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</si>
  <si>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</si>
  <si>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</si>
  <si>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</si>
  <si>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</si>
  <si>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</si>
  <si>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</si>
  <si>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</si>
  <si>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</si>
  <si>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</si>
  <si>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</si>
  <si>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</si>
  <si>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</si>
  <si>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</si>
  <si>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</si>
  <si>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</si>
  <si>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</si>
  <si>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</si>
  <si>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</si>
  <si>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</si>
  <si>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</si>
  <si>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</si>
  <si>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</si>
  <si>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</si>
  <si>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</si>
  <si>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</si>
  <si>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</si>
  <si>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</si>
  <si>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</si>
  <si>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</si>
  <si>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</si>
  <si>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</si>
  <si>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</si>
  <si>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</si>
  <si>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</si>
  <si>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</si>
  <si>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</si>
  <si>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</si>
  <si>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</si>
  <si>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</si>
  <si>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</si>
  <si>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</si>
  <si>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</si>
  <si>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</si>
  <si>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</si>
  <si>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</si>
  <si>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</si>
  <si>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</si>
  <si>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</si>
  <si>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</si>
  <si>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</si>
  <si>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</si>
  <si>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</si>
  <si>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</si>
  <si>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</si>
  <si>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</si>
  <si>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</si>
  <si>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</si>
  <si>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</si>
  <si>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</si>
  <si>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</si>
  <si>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</si>
  <si>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</si>
  <si>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</si>
  <si>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</si>
  <si>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</si>
  <si>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</si>
  <si>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</si>
  <si>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</si>
  <si>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</si>
  <si>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</si>
  <si>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</si>
  <si>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</si>
  <si>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</si>
  <si>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</si>
  <si>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</si>
  <si>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</si>
  <si>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</si>
  <si>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</si>
  <si>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</si>
  <si>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</si>
  <si>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</si>
  <si>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</si>
  <si>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</si>
  <si>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</si>
  <si>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</si>
  <si>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</si>
  <si>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</si>
  <si>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</si>
  <si>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</si>
  <si>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</si>
  <si>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</si>
  <si>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</si>
  <si>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</si>
  <si>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</si>
  <si>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</si>
  <si>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</si>
  <si>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</si>
  <si>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</si>
  <si>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</si>
  <si>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</si>
  <si>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</si>
  <si>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</si>
  <si>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</si>
  <si>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</si>
  <si>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</si>
  <si>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</si>
  <si>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</si>
  <si>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</si>
  <si>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</si>
  <si>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</si>
  <si>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</si>
  <si>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</si>
  <si>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</si>
  <si>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</si>
  <si>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</si>
  <si>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</si>
  <si>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</si>
  <si>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</si>
  <si>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</si>
  <si>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</si>
  <si>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</si>
  <si>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</si>
  <si>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</si>
  <si>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</si>
  <si>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</si>
  <si>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</si>
  <si>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</si>
  <si>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</si>
  <si>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</si>
  <si>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</si>
  <si>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</si>
  <si>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</si>
  <si>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</si>
  <si>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</si>
  <si>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</si>
  <si>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</si>
  <si>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</si>
  <si>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</si>
  <si>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</si>
  <si>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</si>
  <si>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</si>
  <si>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</si>
  <si>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</si>
  <si>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</si>
  <si>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</si>
  <si>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</si>
  <si>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</si>
  <si>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</si>
  <si>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</si>
  <si>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</si>
  <si>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</si>
  <si>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</si>
  <si>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</si>
  <si>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</si>
  <si>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</si>
  <si>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</si>
  <si>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</si>
  <si>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</si>
  <si>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</si>
  <si>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</si>
  <si>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</si>
  <si>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</si>
  <si>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</si>
  <si>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</si>
  <si>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</si>
  <si>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</si>
  <si>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</si>
  <si>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</si>
  <si>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</si>
  <si>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</si>
  <si>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</si>
  <si>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</si>
  <si>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</si>
  <si>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</si>
  <si>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</si>
  <si>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</si>
  <si>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</si>
  <si>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</si>
  <si>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</si>
  <si>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</si>
  <si>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</si>
  <si>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</si>
  <si>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</si>
  <si>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</si>
  <si>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</si>
  <si>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</si>
  <si>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</si>
  <si>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</si>
  <si>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</si>
  <si>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</si>
  <si>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</si>
  <si>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</si>
  <si>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</si>
  <si>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</si>
  <si>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</si>
  <si>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</si>
  <si>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</si>
  <si>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</si>
  <si>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</si>
  <si>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</si>
  <si>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</si>
  <si>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</si>
  <si>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</si>
  <si>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</si>
  <si>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</si>
  <si>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</si>
  <si>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</si>
  <si>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</si>
  <si>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</si>
  <si>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</si>
  <si>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</si>
  <si>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</si>
  <si>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</si>
  <si>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</si>
  <si>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</si>
  <si>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</si>
  <si>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</si>
  <si>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</si>
  <si>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</si>
  <si>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</si>
  <si>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</si>
  <si>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</si>
  <si>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</si>
  <si>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</si>
  <si>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</si>
  <si>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</si>
  <si>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</si>
  <si>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</si>
  <si>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</si>
  <si>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</si>
  <si>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</si>
  <si>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</si>
  <si>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</si>
  <si>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</si>
  <si>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</si>
  <si>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</si>
  <si>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</si>
  <si>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</si>
  <si>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</si>
  <si>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</si>
  <si>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</si>
  <si>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</si>
  <si>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</si>
  <si>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</si>
  <si>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</si>
  <si>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</si>
  <si>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</si>
  <si>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</si>
  <si>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</si>
  <si>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</si>
  <si>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</si>
  <si>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</si>
  <si>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</si>
  <si>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</si>
  <si>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</si>
  <si>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</si>
  <si>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</si>
  <si>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</si>
  <si>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</si>
  <si>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</si>
  <si>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</si>
  <si>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</si>
  <si>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</si>
  <si>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</si>
  <si>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</si>
  <si>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</si>
  <si>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</si>
  <si>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</si>
  <si>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</si>
  <si>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</si>
  <si>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</si>
  <si>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</si>
  <si>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</si>
  <si>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</si>
  <si>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</si>
  <si>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</si>
  <si>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</si>
  <si>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</si>
  <si>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</si>
  <si>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</si>
  <si>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</si>
  <si>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</si>
  <si>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</si>
  <si>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</si>
  <si>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</si>
  <si>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</si>
  <si>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</si>
  <si>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</si>
  <si>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</si>
  <si>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</si>
  <si>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</si>
  <si>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</si>
  <si>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</si>
  <si>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</si>
  <si>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</si>
  <si>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</si>
  <si>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</si>
  <si>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</si>
  <si>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</si>
  <si>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</si>
  <si>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</si>
  <si>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</si>
  <si>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</si>
  <si>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</si>
  <si>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</si>
  <si>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</si>
  <si>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</si>
  <si>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</si>
  <si>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</si>
  <si>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</si>
  <si>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</si>
  <si>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</si>
  <si>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</si>
  <si>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</si>
  <si>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</si>
  <si>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</si>
  <si>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</si>
  <si>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</si>
  <si>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</si>
  <si>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</si>
  <si>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</si>
  <si>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</si>
  <si>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</si>
  <si>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</si>
  <si>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</si>
  <si>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</si>
  <si>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</si>
  <si>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</si>
  <si>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</si>
  <si>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</si>
  <si>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</si>
  <si>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</si>
  <si>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</si>
  <si>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</si>
  <si>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</si>
  <si>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</si>
  <si>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</si>
  <si>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</si>
  <si>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</si>
  <si>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</si>
  <si>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</si>
  <si>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</si>
  <si>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</si>
  <si>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</si>
  <si>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</si>
  <si>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</si>
  <si>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</si>
  <si>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</si>
  <si>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</si>
  <si>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</si>
  <si>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</si>
  <si>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</si>
  <si>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</si>
  <si>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</si>
  <si>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</si>
  <si>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</si>
  <si>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</si>
  <si>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</si>
  <si>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</si>
  <si>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</si>
  <si>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</si>
  <si>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</si>
  <si>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</si>
  <si>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</si>
  <si>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</si>
  <si>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</si>
  <si>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</si>
  <si>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</si>
  <si>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</si>
  <si>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</si>
  <si>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</si>
  <si>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</si>
  <si>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</si>
  <si>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</si>
  <si>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</si>
  <si>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</si>
  <si>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</si>
  <si>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</si>
  <si>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</si>
  <si>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</si>
  <si>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</si>
  <si>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</si>
  <si>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</si>
  <si>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</si>
  <si>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</si>
  <si>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</si>
  <si>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</si>
  <si>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</si>
  <si>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</si>
  <si>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</si>
  <si>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</si>
  <si>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</si>
  <si>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</si>
  <si>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</si>
  <si>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</si>
  <si>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</si>
  <si>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</si>
  <si>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</si>
  <si>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</si>
  <si>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</si>
  <si>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</si>
  <si>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</si>
  <si>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</si>
  <si>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</si>
  <si>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</si>
  <si>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</si>
  <si>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</si>
  <si>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</si>
  <si>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</si>
  <si>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</si>
  <si>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</si>
  <si>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</si>
  <si>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</si>
  <si>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</si>
  <si>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</si>
  <si>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</si>
  <si>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</si>
  <si>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</si>
  <si>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</si>
  <si>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</si>
  <si>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</si>
  <si>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</si>
  <si>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</si>
  <si>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</si>
  <si>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</si>
  <si>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</si>
  <si>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</si>
  <si>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</si>
  <si>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</si>
  <si>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</si>
  <si>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</si>
  <si>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</si>
  <si>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</si>
  <si>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</si>
  <si>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</si>
  <si>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</si>
  <si>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</si>
  <si>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</si>
  <si>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</si>
  <si>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</si>
  <si>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</si>
  <si>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</si>
  <si>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</si>
  <si>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</si>
  <si>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</si>
  <si>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</si>
  <si>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</si>
  <si>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</si>
  <si>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</si>
  <si>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</si>
  <si>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</si>
  <si>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</si>
  <si>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</si>
  <si>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</si>
  <si>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</si>
  <si>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</si>
  <si>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</si>
  <si>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</si>
  <si>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</si>
  <si>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</si>
  <si>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</si>
  <si>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</si>
  <si>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</si>
  <si>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</si>
  <si>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</si>
  <si>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</si>
  <si>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</si>
  <si>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</si>
  <si>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</si>
  <si>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</si>
  <si>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</si>
  <si>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</si>
  <si>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</si>
  <si>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</si>
  <si>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</si>
  <si>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</si>
  <si>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</si>
  <si>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</si>
  <si>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</si>
  <si>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</si>
  <si>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</si>
  <si>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</si>
  <si>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</si>
  <si>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</si>
  <si>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</si>
  <si>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</si>
  <si>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</si>
  <si>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</si>
  <si>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</si>
  <si>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</si>
  <si>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</si>
  <si>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</si>
  <si>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</si>
  <si>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</si>
  <si>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</si>
  <si>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</si>
  <si>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</si>
  <si>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</si>
  <si>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</si>
  <si>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</si>
  <si>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</si>
  <si>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</si>
  <si>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</si>
  <si>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</si>
  <si>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</si>
  <si>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</si>
  <si>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</si>
  <si>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</si>
  <si>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</si>
  <si>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</si>
  <si>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</si>
  <si>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</si>
  <si>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</si>
  <si>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</si>
  <si>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</si>
  <si>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</si>
  <si>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</si>
  <si>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</si>
  <si>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</si>
  <si>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</si>
  <si>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</si>
  <si>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</si>
  <si>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</si>
  <si>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</si>
  <si>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</si>
  <si>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</si>
  <si>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</si>
  <si>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</si>
  <si>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</si>
  <si>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</si>
  <si>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</si>
  <si>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</si>
  <si>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</si>
  <si>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</si>
  <si>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</si>
  <si>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</si>
  <si>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</si>
  <si>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</si>
  <si>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</si>
  <si>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</si>
  <si>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</si>
  <si>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</si>
  <si>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</si>
  <si>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</si>
  <si>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</si>
  <si>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</si>
  <si>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</si>
  <si>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</si>
  <si>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</si>
  <si>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</si>
  <si>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</si>
  <si>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</si>
  <si>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</si>
  <si>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</si>
  <si>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</si>
  <si>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</si>
  <si>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</si>
  <si>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</si>
  <si>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</si>
  <si>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</si>
  <si>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</si>
  <si>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</si>
  <si>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</si>
  <si>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</si>
  <si>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</si>
  <si>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</si>
  <si>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</si>
  <si>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</si>
  <si>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</si>
  <si>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</si>
  <si>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</si>
  <si>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</si>
  <si>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</si>
  <si>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</si>
  <si>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</si>
  <si>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</si>
  <si>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</si>
  <si>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</si>
  <si>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</si>
  <si>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</si>
  <si>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</si>
  <si>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</si>
  <si>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</si>
  <si>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</si>
  <si>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</si>
  <si>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</si>
  <si>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</si>
  <si>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</si>
  <si>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</si>
  <si>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</si>
  <si>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</si>
  <si>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</si>
  <si>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</si>
  <si>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</si>
  <si>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</si>
  <si>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</si>
  <si>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</si>
  <si>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</si>
  <si>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</si>
  <si>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</si>
  <si>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</si>
  <si>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</si>
  <si>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</si>
  <si>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</si>
  <si>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</si>
  <si>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</si>
  <si>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</si>
  <si>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</si>
  <si>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</si>
  <si>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</si>
  <si>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</si>
  <si>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</si>
  <si>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</si>
  <si>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</si>
  <si>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</si>
  <si>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</si>
  <si>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</si>
  <si>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</si>
  <si>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</si>
  <si>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</si>
  <si>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</si>
  <si>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</si>
  <si>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</si>
  <si>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</si>
  <si>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</si>
  <si>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</si>
  <si>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</si>
  <si>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</si>
  <si>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</si>
  <si>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</si>
  <si>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</si>
  <si>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</si>
  <si>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</si>
  <si>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</si>
  <si>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</si>
  <si>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</si>
  <si>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</si>
  <si>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</si>
  <si>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</si>
  <si>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</si>
  <si>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</si>
  <si>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</si>
  <si>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</si>
  <si>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</si>
  <si>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</si>
  <si>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</si>
  <si>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</si>
  <si>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</si>
  <si>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</si>
  <si>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</si>
  <si>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</si>
  <si>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</si>
  <si>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</si>
  <si>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</si>
  <si>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</si>
  <si>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</si>
  <si>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</si>
  <si>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</si>
  <si>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</si>
  <si>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</si>
  <si>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</si>
  <si>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</si>
  <si>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</si>
  <si>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</si>
  <si>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</si>
  <si>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</si>
  <si>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</si>
  <si>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</si>
  <si>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</si>
  <si>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</si>
  <si>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</si>
  <si>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</si>
  <si>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</si>
  <si>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</si>
  <si>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</si>
  <si>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</si>
  <si>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</si>
  <si>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</si>
  <si>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</si>
  <si>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</si>
  <si>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</si>
  <si>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</si>
  <si>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</si>
  <si>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</si>
  <si>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</si>
  <si>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</si>
  <si>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</si>
  <si>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</si>
  <si>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</si>
  <si>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</si>
  <si>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</si>
  <si>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</si>
  <si>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</si>
  <si>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</si>
  <si>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</si>
  <si>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</si>
  <si>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</si>
  <si>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</si>
  <si>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</si>
  <si>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</si>
  <si>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</si>
  <si>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</si>
  <si>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</si>
  <si>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</si>
  <si>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</si>
  <si>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</si>
  <si>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</si>
  <si>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</si>
  <si>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</si>
  <si>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</si>
  <si>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</si>
  <si>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</si>
  <si>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</si>
  <si>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</si>
  <si>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</si>
  <si>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</si>
  <si>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</si>
  <si>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</si>
  <si>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</si>
  <si>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</si>
  <si>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</si>
  <si>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</si>
  <si>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</si>
  <si>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</si>
  <si>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</si>
  <si>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</si>
  <si>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</si>
  <si>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</si>
  <si>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</si>
  <si>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</si>
  <si>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</si>
  <si>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</si>
  <si>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</si>
  <si>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</si>
  <si>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</si>
  <si>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</si>
  <si>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</si>
  <si>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</si>
  <si>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</si>
  <si>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</si>
  <si>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</si>
  <si>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</si>
  <si>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</si>
  <si>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</si>
  <si>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</si>
  <si>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</si>
  <si>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</si>
  <si>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</si>
  <si>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</si>
  <si>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</si>
  <si>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</si>
  <si>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</si>
  <si>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</si>
  <si>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</si>
  <si>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</si>
  <si>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</si>
  <si>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</si>
  <si>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</si>
  <si>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</si>
  <si>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</si>
  <si>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</si>
  <si>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</si>
  <si>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</si>
  <si>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</si>
  <si>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</si>
  <si>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</si>
  <si>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</si>
  <si>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</si>
  <si>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</si>
  <si>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</si>
  <si>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</si>
  <si>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</si>
  <si>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</si>
  <si>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</si>
  <si>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</si>
  <si>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</si>
  <si>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</si>
  <si>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</si>
  <si>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</si>
  <si>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</si>
  <si>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</si>
  <si>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</si>
  <si>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</si>
  <si>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</si>
  <si>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</si>
  <si>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</si>
  <si>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</si>
  <si>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</si>
  <si>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</si>
  <si>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</si>
  <si>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</si>
  <si>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</si>
  <si>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</si>
  <si>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</si>
  <si>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</si>
  <si>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</si>
  <si>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</si>
  <si>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</si>
  <si>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</si>
  <si>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</si>
  <si>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</si>
  <si>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</si>
  <si>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</si>
  <si>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</si>
  <si>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</si>
  <si>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</si>
  <si>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</si>
  <si>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</si>
  <si>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</si>
  <si>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</si>
  <si>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</si>
  <si>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</si>
  <si>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</si>
  <si>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</si>
  <si>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</si>
  <si>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</si>
  <si>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</si>
  <si>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</si>
  <si>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</si>
  <si>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</si>
  <si>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</si>
  <si>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</si>
  <si>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</si>
  <si>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</si>
  <si>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</si>
  <si>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</si>
  <si>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</si>
  <si>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</si>
  <si>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</si>
  <si>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</si>
  <si>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</si>
  <si>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</si>
  <si>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</si>
  <si>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</si>
  <si>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</si>
  <si>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</si>
  <si>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</si>
  <si>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</si>
  <si>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</si>
  <si>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</si>
  <si>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</si>
  <si>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</si>
  <si>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</si>
  <si>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</si>
  <si>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</si>
  <si>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</si>
  <si>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</si>
  <si>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</si>
  <si>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</si>
  <si>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</si>
  <si>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</si>
  <si>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</si>
  <si>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</si>
  <si>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</si>
  <si>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</si>
  <si>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</si>
  <si>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</si>
  <si>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</si>
  <si>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</si>
  <si>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</si>
  <si>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</si>
  <si>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</si>
  <si>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</si>
  <si>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</si>
  <si>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</si>
  <si>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</si>
  <si>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</si>
  <si>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</si>
  <si>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</si>
  <si>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</si>
  <si>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</si>
  <si>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</si>
  <si>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</si>
  <si>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</si>
  <si>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</si>
  <si>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</si>
  <si>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</si>
  <si>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</si>
  <si>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</si>
  <si>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</si>
  <si>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</si>
  <si>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</si>
  <si>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</si>
  <si>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</si>
  <si>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</si>
  <si>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</si>
  <si>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</si>
  <si>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</si>
  <si>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</si>
  <si>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</si>
  <si>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</si>
  <si>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</si>
  <si>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</si>
  <si>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</si>
  <si>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</si>
  <si>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</si>
  <si>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</si>
  <si>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</si>
  <si>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</si>
  <si>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</si>
  <si>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</si>
  <si>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</si>
  <si>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</si>
  <si>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</si>
  <si>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</si>
  <si>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</si>
  <si>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</si>
  <si>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</si>
  <si>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</si>
  <si>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</si>
  <si>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</si>
  <si>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</si>
  <si>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</si>
  <si>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</si>
  <si>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</si>
  <si>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</si>
  <si>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</si>
  <si>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</si>
  <si>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</si>
  <si>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</si>
  <si>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</si>
  <si>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</si>
  <si>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</si>
  <si>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</si>
  <si>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</si>
  <si>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</si>
  <si>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</si>
  <si>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</si>
  <si>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</si>
  <si>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</si>
  <si>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</si>
  <si>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</si>
  <si>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</si>
  <si>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</si>
  <si>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</si>
  <si>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</si>
  <si>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</si>
  <si>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</si>
  <si>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</si>
  <si>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</si>
  <si>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</si>
  <si>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</si>
  <si>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</si>
  <si>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</si>
  <si>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</si>
  <si>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</si>
  <si>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</si>
  <si>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</si>
  <si>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</si>
  <si>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</si>
  <si>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</si>
  <si>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</si>
  <si>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</si>
  <si>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</si>
  <si>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</si>
  <si>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</si>
  <si>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</si>
  <si>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</si>
  <si>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</si>
  <si>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</si>
  <si>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</si>
  <si>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</si>
  <si>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</si>
  <si>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</si>
  <si>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</si>
  <si>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</si>
  <si>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</si>
  <si>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</si>
  <si>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</si>
  <si>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</si>
  <si>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</si>
  <si>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</si>
  <si>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</si>
  <si>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</si>
  <si>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</si>
  <si>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</si>
  <si>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</si>
  <si>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</si>
  <si>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</si>
  <si>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</si>
  <si>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</si>
  <si>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</si>
  <si>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</si>
  <si>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</si>
  <si>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</si>
  <si>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</si>
  <si>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</si>
  <si>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</si>
  <si>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</si>
  <si>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</si>
  <si>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</si>
  <si>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</si>
  <si>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</si>
  <si>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</si>
  <si>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</si>
  <si>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</si>
  <si>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</si>
  <si>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</si>
  <si>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</si>
  <si>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</si>
  <si>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</si>
  <si>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</si>
  <si>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</si>
  <si>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</si>
  <si>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</si>
  <si>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</si>
  <si>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</si>
  <si>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</si>
  <si>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</si>
  <si>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</si>
  <si>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</si>
  <si>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</si>
  <si>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</si>
  <si>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</si>
  <si>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</si>
  <si>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</si>
  <si>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</si>
  <si>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</si>
  <si>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</si>
  <si>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</si>
  <si>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</si>
  <si>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</si>
  <si>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</si>
  <si>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</si>
  <si>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</si>
  <si>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</si>
  <si>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</si>
  <si>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</si>
  <si>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</si>
  <si>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</si>
  <si>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</si>
  <si>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</si>
  <si>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</si>
  <si>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</si>
  <si>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</si>
  <si>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</si>
  <si>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</si>
  <si>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</si>
  <si>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</si>
  <si>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</si>
  <si>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</si>
  <si>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</si>
  <si>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</si>
  <si>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</si>
  <si>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</si>
  <si>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</si>
  <si>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</si>
  <si>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</si>
  <si>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</si>
  <si>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</si>
  <si>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</si>
  <si>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</si>
  <si>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</si>
  <si>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</si>
  <si>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</si>
  <si>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</si>
  <si>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</si>
  <si>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</si>
  <si>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</si>
  <si>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</si>
  <si>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</si>
  <si>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</si>
  <si>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</si>
  <si>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</si>
  <si>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</si>
  <si>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</si>
  <si>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</si>
  <si>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</si>
  <si>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</si>
  <si>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</si>
  <si>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</si>
  <si>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</si>
  <si>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</si>
  <si>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</si>
  <si>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</si>
  <si>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</si>
  <si>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</si>
  <si>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</si>
  <si>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</si>
  <si>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</si>
  <si>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</si>
  <si>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</si>
  <si>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</si>
  <si>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</si>
  <si>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</si>
  <si>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</si>
  <si>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</si>
  <si>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</si>
  <si>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</si>
  <si>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</si>
  <si>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</si>
  <si>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</si>
  <si>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</si>
  <si>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</si>
  <si>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</si>
  <si>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</si>
  <si>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</si>
  <si>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</si>
  <si>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</si>
  <si>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</si>
  <si>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</si>
  <si>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</si>
  <si>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</si>
  <si>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</si>
  <si>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</si>
  <si>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</si>
  <si>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</si>
  <si>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</si>
  <si>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</si>
  <si>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</si>
  <si>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</si>
  <si>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</si>
  <si>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</si>
  <si>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</si>
  <si>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</si>
  <si>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</si>
  <si>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</si>
  <si>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</si>
  <si>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</si>
  <si>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</si>
  <si>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</si>
  <si>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</si>
  <si>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</si>
  <si>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</si>
  <si>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</si>
  <si>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</si>
  <si>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</si>
  <si>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</si>
  <si>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</si>
  <si>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</si>
  <si>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</si>
  <si>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</si>
  <si>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</si>
  <si>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</si>
  <si>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</si>
  <si>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</si>
  <si>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</si>
  <si>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</si>
  <si>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</si>
  <si>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</si>
  <si>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</si>
  <si>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</si>
  <si>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</si>
  <si>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</si>
  <si>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</si>
  <si>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</si>
  <si>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</si>
  <si>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</si>
  <si>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</si>
  <si>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</si>
  <si>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</si>
  <si>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</si>
  <si>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</si>
  <si>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</si>
  <si>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</si>
  <si>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</si>
  <si>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</si>
  <si>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</si>
  <si>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</si>
  <si>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</si>
  <si>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</si>
  <si>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</si>
  <si>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</si>
  <si>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</si>
  <si>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</si>
  <si>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</si>
  <si>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</si>
  <si>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</si>
  <si>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</si>
  <si>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</si>
  <si>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</si>
  <si>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</si>
  <si>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</si>
  <si>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</si>
  <si>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</si>
  <si>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</si>
  <si>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</si>
  <si>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</si>
  <si>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</si>
  <si>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</si>
  <si>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</si>
  <si>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</si>
  <si>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</si>
  <si>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</si>
  <si>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</si>
  <si>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</si>
  <si>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</si>
  <si>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</si>
  <si>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</si>
  <si>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</si>
  <si>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</si>
  <si>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</si>
  <si>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</si>
  <si>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</si>
  <si>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</si>
  <si>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</si>
  <si>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</si>
  <si>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</si>
  <si>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</si>
  <si>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</si>
  <si>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</si>
  <si>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</si>
  <si>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</si>
  <si>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</si>
  <si>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</si>
  <si>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</si>
  <si>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</si>
  <si>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</si>
  <si>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</si>
  <si>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</si>
  <si>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</si>
  <si>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</si>
  <si>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</si>
  <si>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</si>
  <si>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</si>
  <si>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</si>
  <si>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</si>
  <si>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</si>
  <si>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</si>
  <si>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</si>
  <si>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</si>
  <si>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</si>
  <si>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</si>
  <si>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</si>
  <si>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</si>
  <si>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</si>
  <si>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</si>
  <si>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</si>
  <si>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</si>
  <si>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</si>
  <si>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</si>
  <si>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</si>
  <si>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</si>
  <si>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</si>
  <si>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</si>
  <si>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</si>
  <si>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</si>
  <si>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</si>
  <si>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</si>
  <si>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</si>
  <si>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</si>
  <si>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</si>
  <si>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</si>
  <si>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</si>
  <si>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</si>
  <si>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</si>
  <si>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</si>
  <si>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</si>
  <si>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</si>
  <si>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</si>
  <si>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</si>
  <si>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</si>
  <si>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</si>
  <si>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</si>
  <si>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</si>
  <si>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</si>
  <si>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</si>
  <si>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</si>
  <si>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</si>
  <si>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</si>
  <si>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</si>
  <si>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</si>
  <si>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</si>
  <si>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</si>
  <si>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</si>
  <si>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</si>
  <si>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</si>
  <si>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</si>
  <si>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</si>
  <si>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</si>
  <si>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</si>
  <si>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</si>
  <si>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</si>
  <si>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</si>
  <si>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</si>
  <si>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</si>
  <si>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</si>
  <si>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</si>
  <si>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</si>
  <si>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</si>
  <si>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</si>
  <si>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</si>
  <si>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</si>
  <si>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</si>
  <si>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</si>
  <si>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</si>
  <si>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</si>
  <si>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</si>
  <si>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</si>
  <si>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</si>
  <si>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</si>
  <si>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</si>
  <si>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</si>
  <si>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</si>
  <si>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</si>
  <si>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</si>
  <si>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</si>
  <si>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</si>
  <si>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</si>
  <si>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</si>
  <si>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</si>
  <si>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</si>
  <si>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</si>
  <si>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</si>
  <si>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</si>
  <si>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</si>
  <si>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</si>
  <si>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</si>
  <si>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</si>
  <si>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</si>
  <si>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</si>
  <si>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</si>
  <si>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</si>
  <si>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</si>
  <si>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</si>
  <si>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</si>
  <si>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</si>
  <si>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</si>
  <si>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</si>
  <si>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</si>
  <si>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</si>
  <si>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</si>
  <si>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</si>
  <si>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</si>
  <si>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</si>
  <si>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</si>
  <si>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</si>
  <si>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</si>
  <si>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</si>
  <si>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</si>
  <si>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</si>
  <si>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</si>
  <si>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</si>
  <si>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</si>
  <si>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</si>
  <si>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</si>
  <si>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</si>
  <si>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</si>
  <si>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</si>
  <si>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</si>
  <si>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</si>
  <si>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</si>
  <si>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</si>
  <si>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</si>
  <si>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</si>
  <si>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</si>
  <si>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</si>
  <si>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</si>
  <si>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</si>
  <si>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</si>
  <si>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</si>
  <si>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</si>
  <si>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</si>
  <si>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</si>
  <si>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</si>
  <si>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</si>
  <si>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</si>
  <si>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</si>
  <si>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</si>
  <si>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</si>
  <si>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</si>
  <si>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</si>
  <si>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</si>
  <si>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</si>
  <si>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</si>
  <si>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</si>
  <si>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</si>
  <si>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</si>
  <si>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</si>
  <si>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</si>
  <si>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</si>
  <si>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</si>
  <si>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</si>
  <si>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</si>
  <si>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</si>
  <si>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</si>
  <si>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</si>
  <si>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</si>
  <si>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</si>
  <si>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</si>
  <si>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</si>
  <si>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</si>
  <si>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</si>
  <si>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</si>
  <si>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</si>
  <si>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</si>
  <si>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</si>
  <si>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</si>
  <si>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</si>
  <si>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</si>
  <si>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</si>
  <si>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</si>
  <si>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</si>
  <si>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</si>
  <si>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</si>
  <si>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</si>
  <si>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</si>
  <si>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</si>
  <si>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</si>
  <si>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</si>
  <si>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</si>
  <si>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</si>
  <si>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</si>
  <si>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</si>
  <si>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</si>
  <si>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</si>
  <si>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</si>
  <si>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</si>
  <si>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</si>
  <si>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</si>
  <si>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</si>
  <si>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</si>
  <si>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</si>
  <si>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</si>
  <si>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</si>
  <si>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</si>
  <si>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</si>
  <si>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</si>
  <si>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</si>
  <si>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</si>
  <si>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</si>
  <si>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</si>
  <si>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</si>
  <si>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</si>
  <si>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</si>
  <si>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</si>
  <si>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</si>
  <si>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</si>
  <si>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</si>
  <si>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</si>
  <si>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</si>
  <si>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</si>
  <si>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</si>
  <si>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</si>
  <si>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</si>
  <si>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</si>
  <si>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</si>
  <si>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</si>
  <si>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</si>
  <si>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</si>
  <si>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</si>
  <si>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</si>
  <si>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</si>
  <si>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</si>
  <si>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</si>
  <si>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</si>
  <si>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</si>
  <si>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</si>
  <si>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</si>
  <si>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</si>
  <si>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</si>
  <si>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</si>
  <si>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</si>
  <si>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</si>
  <si>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</si>
  <si>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</si>
  <si>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</si>
  <si>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</si>
  <si>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</si>
  <si>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</si>
  <si>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</si>
  <si>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</si>
  <si>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</si>
  <si>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</si>
  <si>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</si>
  <si>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</si>
  <si>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</si>
  <si>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</si>
  <si>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</si>
  <si>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</si>
  <si>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</si>
  <si>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</si>
  <si>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</si>
  <si>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</si>
  <si>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</si>
  <si>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</si>
  <si>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</si>
  <si>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</si>
  <si>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</si>
  <si>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</si>
  <si>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</si>
  <si>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</si>
  <si>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</si>
  <si>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</si>
  <si>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</si>
  <si>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</si>
  <si>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</si>
  <si>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</si>
  <si>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</si>
  <si>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</si>
  <si>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</si>
  <si>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</si>
  <si>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</si>
  <si>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</si>
  <si>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</si>
  <si>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</si>
  <si>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</si>
  <si>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</si>
  <si>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</si>
  <si>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</si>
  <si>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</si>
  <si>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</si>
  <si>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</si>
  <si>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</si>
  <si>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</si>
  <si>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</si>
  <si>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</si>
  <si>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</si>
  <si>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</si>
  <si>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</si>
  <si>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</si>
  <si>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</si>
  <si>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</si>
  <si>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</si>
  <si>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</si>
  <si>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</si>
  <si>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</si>
  <si>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</si>
  <si>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</si>
  <si>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</si>
  <si>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</si>
  <si>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</si>
  <si>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</si>
  <si>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</si>
  <si>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</si>
  <si>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</si>
  <si>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</si>
  <si>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</si>
  <si>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</si>
  <si>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</si>
  <si>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</si>
  <si>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</si>
  <si>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</si>
  <si>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</si>
  <si>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</si>
  <si>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</si>
  <si>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</si>
  <si>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</si>
  <si>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</si>
  <si>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</si>
  <si>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</si>
  <si>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</si>
  <si>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</si>
  <si>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</si>
  <si>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</si>
  <si>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</si>
  <si>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</si>
  <si>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</si>
  <si>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</si>
  <si>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</si>
  <si>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</si>
  <si>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</si>
  <si>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</si>
  <si>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</si>
  <si>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</si>
  <si>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</si>
  <si>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</si>
  <si>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</si>
  <si>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</si>
  <si>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</si>
  <si>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</si>
  <si>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</si>
  <si>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</si>
  <si>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</si>
  <si>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</si>
  <si>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</si>
  <si>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</si>
  <si>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</si>
  <si>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</si>
  <si>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</si>
  <si>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</si>
  <si>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</si>
  <si>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</si>
  <si>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</si>
  <si>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</si>
  <si>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</si>
  <si>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</si>
  <si>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</si>
  <si>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</si>
  <si>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</si>
  <si>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</si>
  <si>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</si>
  <si>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</si>
  <si>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</si>
  <si>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</si>
  <si>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</si>
  <si>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</si>
  <si>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</si>
  <si>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</si>
  <si>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</si>
  <si>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</si>
  <si>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</si>
  <si>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</si>
  <si>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</si>
  <si>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</si>
  <si>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</si>
  <si>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</si>
  <si>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</si>
  <si>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</si>
  <si>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</si>
  <si>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</si>
  <si>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</si>
  <si>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</si>
  <si>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</si>
  <si>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</si>
  <si>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</si>
  <si>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</si>
  <si>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</si>
  <si>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</si>
  <si>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</si>
  <si>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</si>
  <si>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</si>
  <si>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</si>
  <si>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</si>
  <si>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</si>
  <si>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</si>
  <si>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</si>
  <si>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</si>
  <si>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</si>
  <si>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</si>
  <si>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</si>
  <si>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</si>
  <si>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</si>
  <si>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</si>
  <si>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</si>
  <si>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</si>
  <si>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</si>
  <si>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</si>
  <si>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</si>
  <si>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</si>
  <si>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</si>
  <si>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</si>
  <si>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</si>
  <si>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</si>
  <si>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</si>
  <si>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</si>
  <si>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</si>
  <si>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</si>
  <si>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</si>
  <si>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</si>
  <si>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</si>
  <si>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</si>
  <si>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</si>
  <si>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</si>
  <si>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</si>
  <si>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</si>
  <si>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</si>
  <si>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</si>
  <si>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</si>
  <si>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</si>
  <si>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</si>
  <si>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</si>
  <si>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</si>
  <si>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</si>
  <si>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</si>
  <si>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</si>
  <si>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</si>
  <si>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</si>
  <si>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</si>
  <si>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</si>
  <si>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</si>
  <si>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</si>
  <si>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</si>
  <si>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</si>
  <si>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</si>
  <si>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</si>
  <si>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</si>
  <si>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</si>
  <si>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</si>
  <si>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</si>
  <si>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</si>
  <si>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</si>
  <si>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</si>
  <si>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</si>
  <si>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</si>
  <si>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</si>
  <si>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</si>
  <si>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</si>
  <si>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</si>
  <si>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</si>
  <si>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</si>
  <si>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</si>
  <si>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</si>
  <si>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</si>
  <si>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</si>
  <si>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</si>
  <si>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</si>
  <si>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</si>
  <si>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</si>
  <si>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</si>
  <si>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</si>
  <si>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</si>
  <si>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</si>
  <si>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</si>
  <si>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</si>
  <si>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</si>
  <si>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</si>
  <si>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</si>
  <si>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</si>
  <si>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</si>
  <si>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</si>
  <si>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</si>
  <si>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</si>
  <si>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</si>
  <si>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</si>
  <si>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</si>
  <si>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</si>
  <si>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</si>
  <si>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</si>
  <si>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</si>
  <si>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</si>
  <si>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</si>
  <si>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</si>
  <si>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</si>
  <si>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</si>
  <si>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</si>
  <si>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</si>
  <si>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</si>
  <si>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</si>
  <si>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</si>
  <si>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</si>
  <si>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</si>
  <si>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</si>
  <si>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</si>
  <si>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</si>
  <si>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</si>
  <si>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</si>
  <si>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</si>
  <si>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</si>
  <si>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</si>
  <si>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</si>
  <si>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</si>
  <si>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</si>
  <si>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</si>
  <si>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</si>
  <si>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</si>
  <si>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</si>
  <si>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</si>
  <si>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</si>
  <si>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</si>
  <si>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</si>
  <si>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</si>
  <si>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</si>
  <si>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</si>
  <si>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</si>
  <si>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</si>
  <si>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</si>
  <si>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</si>
  <si>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</si>
  <si>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</si>
  <si>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</si>
  <si>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</si>
  <si>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</si>
  <si>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</si>
  <si>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</si>
  <si>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</si>
  <si>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</si>
  <si>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</si>
  <si>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</si>
  <si>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</si>
  <si>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</si>
  <si>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</si>
  <si>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</si>
  <si>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</si>
  <si>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</si>
  <si>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</si>
  <si>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</si>
  <si>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</si>
  <si>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</si>
  <si>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</si>
  <si>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</si>
  <si>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</si>
  <si>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</si>
  <si>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</si>
  <si>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</si>
  <si>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</si>
  <si>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</si>
  <si>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</si>
  <si>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</si>
  <si>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</si>
  <si>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</si>
  <si>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</si>
  <si>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</si>
  <si>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</si>
  <si>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</si>
  <si>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</si>
  <si>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</si>
  <si>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</si>
  <si>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</si>
  <si>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</si>
  <si>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</si>
  <si>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</si>
  <si>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</si>
  <si>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</si>
  <si>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</si>
  <si>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</si>
  <si>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</si>
  <si>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</si>
  <si>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</si>
  <si>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</si>
  <si>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</si>
  <si>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</si>
  <si>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</si>
  <si>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</si>
  <si>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</si>
  <si>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</si>
  <si>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</si>
  <si>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</si>
  <si>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</si>
  <si>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</si>
  <si>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</si>
  <si>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</si>
  <si>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</si>
  <si>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</si>
  <si>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</si>
  <si>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</si>
  <si>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</si>
  <si>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</si>
  <si>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</si>
  <si>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</si>
  <si>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</si>
  <si>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</si>
  <si>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</si>
  <si>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</si>
  <si>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</si>
  <si>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</si>
  <si>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</si>
  <si>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</si>
  <si>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</si>
  <si>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</si>
  <si>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</si>
  <si>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</si>
  <si>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</si>
  <si>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</si>
  <si>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</si>
  <si>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</si>
  <si>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</si>
  <si>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</si>
  <si>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</si>
  <si>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</si>
  <si>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</si>
  <si>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</si>
  <si>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</si>
  <si>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</si>
  <si>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</si>
  <si>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</si>
  <si>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</si>
  <si>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</si>
  <si>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</si>
  <si>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</si>
  <si>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</si>
  <si>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</si>
  <si>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</si>
  <si>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</si>
  <si>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</si>
  <si>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</si>
  <si>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</si>
  <si>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</si>
  <si>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</si>
  <si>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</si>
  <si>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</si>
  <si>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</si>
  <si>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</si>
  <si>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</si>
  <si>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</si>
  <si>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</si>
  <si>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</si>
  <si>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</si>
  <si>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</si>
  <si>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</si>
  <si>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</si>
  <si>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</si>
  <si>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</si>
  <si>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</si>
  <si>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</si>
  <si>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</si>
  <si>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</si>
  <si>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</si>
  <si>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</si>
  <si>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</si>
  <si>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</si>
  <si>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</si>
  <si>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</si>
  <si>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</si>
  <si>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</si>
  <si>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</si>
  <si>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</si>
  <si>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</si>
  <si>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</si>
  <si>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</si>
  <si>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</si>
  <si>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</si>
  <si>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</si>
  <si>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</si>
  <si>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</si>
  <si>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</si>
  <si>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</si>
  <si>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</si>
  <si>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</si>
  <si>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</si>
  <si>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</si>
  <si>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</si>
  <si>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</si>
  <si>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</si>
  <si>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</si>
  <si>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</si>
  <si>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</si>
  <si>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</si>
  <si>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</si>
  <si>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</si>
  <si>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</si>
  <si>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</si>
  <si>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</si>
  <si>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</si>
  <si>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</si>
  <si>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</si>
  <si>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</si>
  <si>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</si>
  <si>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</si>
  <si>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</si>
  <si>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</si>
  <si>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</si>
  <si>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</si>
  <si>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</si>
  <si>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</si>
  <si>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</si>
  <si>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</si>
  <si>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</si>
  <si>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</si>
  <si>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</si>
  <si>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</si>
  <si>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</si>
  <si>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</si>
  <si>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</si>
  <si>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</si>
  <si>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</si>
  <si>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</si>
  <si>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</si>
  <si>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</si>
  <si>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</si>
  <si>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</si>
  <si>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</si>
  <si>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</si>
  <si>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</si>
  <si>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</si>
  <si>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</si>
  <si>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</si>
  <si>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</si>
  <si>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</si>
  <si>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</si>
  <si>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</si>
  <si>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</si>
  <si>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</si>
  <si>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</si>
  <si>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</si>
  <si>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</si>
  <si>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</si>
  <si>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</si>
  <si>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</si>
  <si>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</si>
  <si>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</si>
  <si>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</si>
  <si>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</si>
  <si>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</si>
  <si>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</si>
  <si>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</si>
  <si>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</si>
  <si>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</si>
  <si>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</si>
  <si>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</si>
  <si>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</si>
  <si>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</si>
  <si>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</si>
  <si>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</si>
  <si>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</si>
  <si>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</si>
  <si>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</si>
  <si>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</si>
  <si>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</si>
  <si>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</si>
  <si>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</si>
  <si>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</si>
  <si>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</si>
  <si>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</si>
  <si>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</si>
  <si>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</si>
  <si>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</si>
  <si>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</si>
  <si>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</si>
  <si>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</si>
  <si>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</si>
  <si>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</si>
  <si>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</si>
  <si>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</si>
  <si>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</si>
  <si>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</si>
  <si>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</si>
  <si>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</si>
  <si>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</si>
  <si>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</si>
  <si>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</si>
  <si>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</si>
  <si>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</si>
  <si>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</si>
  <si>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</si>
  <si>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</si>
  <si>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</si>
  <si>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</si>
  <si>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</si>
  <si>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</si>
  <si>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</si>
  <si>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</si>
  <si>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</si>
  <si>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</si>
  <si>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</si>
  <si>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</si>
  <si>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</si>
  <si>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</si>
  <si>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</si>
  <si>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</si>
  <si>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</si>
  <si>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</si>
  <si>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</si>
  <si>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</si>
  <si>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</si>
  <si>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</si>
  <si>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</si>
  <si>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</si>
  <si>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</si>
  <si>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</si>
  <si>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</si>
  <si>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</si>
  <si>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</si>
  <si>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</si>
  <si>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</si>
  <si>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</si>
  <si>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</si>
  <si>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</si>
  <si>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</si>
  <si>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</si>
  <si>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</si>
  <si>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</si>
  <si>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</si>
  <si>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</si>
  <si>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</si>
  <si>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</si>
  <si>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</si>
  <si>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</si>
  <si>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</si>
  <si>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</si>
  <si>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</si>
  <si>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</si>
  <si>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</si>
  <si>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</si>
  <si>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</si>
  <si>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</si>
  <si>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</si>
  <si>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</si>
  <si>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</si>
  <si>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</si>
  <si>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</si>
  <si>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</si>
  <si>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</si>
  <si>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</si>
  <si>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</si>
  <si>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</si>
  <si>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</si>
  <si>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</si>
  <si>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</si>
  <si>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</si>
  <si>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</si>
  <si>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</si>
  <si>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</si>
  <si>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</si>
  <si>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</si>
  <si>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</si>
  <si>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</si>
  <si>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</si>
  <si>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</si>
  <si>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</si>
  <si>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</si>
  <si>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</si>
  <si>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</si>
  <si>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</si>
  <si>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</si>
  <si>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</si>
  <si>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</si>
  <si>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</si>
  <si>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</si>
  <si>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</si>
  <si>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</si>
  <si>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</si>
  <si>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</si>
  <si>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</si>
  <si>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</si>
  <si>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</si>
  <si>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</si>
  <si>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</si>
  <si>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</si>
  <si>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</si>
  <si>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</si>
  <si>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</si>
  <si>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</si>
  <si>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</si>
  <si>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</si>
  <si>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</si>
  <si>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</si>
  <si>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</si>
  <si>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</si>
  <si>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</si>
  <si>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</si>
  <si>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</si>
  <si>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</si>
  <si>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</si>
  <si>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</si>
  <si>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</si>
  <si>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</si>
  <si>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</si>
  <si>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</si>
  <si>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</si>
  <si>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</si>
  <si>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</si>
  <si>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</si>
  <si>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</si>
  <si>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</si>
  <si>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</si>
  <si>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</si>
  <si>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</si>
  <si>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</si>
  <si>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</si>
  <si>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</si>
  <si>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</si>
  <si>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</si>
  <si>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</si>
  <si>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</si>
  <si>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</si>
  <si>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</si>
  <si>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</si>
  <si>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</si>
  <si>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</si>
  <si>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</si>
  <si>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</si>
  <si>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</si>
  <si>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</si>
  <si>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</si>
  <si>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</si>
  <si>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</si>
  <si>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</si>
  <si>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</si>
  <si>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</si>
  <si>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</si>
  <si>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</si>
  <si>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</si>
  <si>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</si>
  <si>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</si>
  <si>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</si>
  <si>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</si>
  <si>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</si>
  <si>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</si>
  <si>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</si>
  <si>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</si>
  <si>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</si>
  <si>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</si>
  <si>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</si>
  <si>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</si>
  <si>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</si>
  <si>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</si>
  <si>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</si>
  <si>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</si>
  <si>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</si>
  <si>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</si>
  <si>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</si>
  <si>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</si>
  <si>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</si>
  <si>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</si>
  <si>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</si>
  <si>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</si>
  <si>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</si>
  <si>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</si>
  <si>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</si>
  <si>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</si>
  <si>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</si>
  <si>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</si>
  <si>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</si>
  <si>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</si>
  <si>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</si>
  <si>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</si>
  <si>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</si>
  <si>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</si>
  <si>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</si>
  <si>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</si>
  <si>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</si>
  <si>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</si>
  <si>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</si>
  <si>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</si>
  <si>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</si>
  <si>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</si>
  <si>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</si>
  <si>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</si>
  <si>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</si>
  <si>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</si>
  <si>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</si>
  <si>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</si>
  <si>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</si>
  <si>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</si>
  <si>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</si>
  <si>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</si>
  <si>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</si>
  <si>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</si>
  <si>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</si>
  <si>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</si>
  <si>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</si>
  <si>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</si>
  <si>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</si>
  <si>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</si>
  <si>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</si>
  <si>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</si>
  <si>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</si>
  <si>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</si>
  <si>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</si>
  <si>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</si>
  <si>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</si>
  <si>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</si>
  <si>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</si>
  <si>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</si>
  <si>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</si>
  <si>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</si>
  <si>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</si>
  <si>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</si>
  <si>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</si>
  <si>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</si>
  <si>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</si>
  <si>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</si>
  <si>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</si>
  <si>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</si>
  <si>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</si>
  <si>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</si>
  <si>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</si>
  <si>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</si>
  <si>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</si>
  <si>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</si>
  <si>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</si>
  <si>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</si>
  <si>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</si>
  <si>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</si>
  <si>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</si>
  <si>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</si>
  <si>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</si>
  <si>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</si>
  <si>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</si>
  <si>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</si>
  <si>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</si>
  <si>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</si>
  <si>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</si>
  <si>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</si>
  <si>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</si>
  <si>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</si>
  <si>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</si>
  <si>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</si>
  <si>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</si>
  <si>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</si>
  <si>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</si>
  <si>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</si>
  <si>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</si>
  <si>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</si>
  <si>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</si>
  <si>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</si>
  <si>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</si>
  <si>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</si>
  <si>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</si>
  <si>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</si>
  <si>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</si>
  <si>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</si>
  <si>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</si>
  <si>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</si>
  <si>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</si>
  <si>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</si>
  <si>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</si>
  <si>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</si>
  <si>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</si>
  <si>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</si>
  <si>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</si>
  <si>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</si>
  <si>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</si>
  <si>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</si>
  <si>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</si>
  <si>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</si>
  <si>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</si>
  <si>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</si>
  <si>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</si>
  <si>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</si>
  <si>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</si>
  <si>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</si>
  <si>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</si>
  <si>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</si>
  <si>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</si>
  <si>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</si>
  <si>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</si>
  <si>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</si>
  <si>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</si>
  <si>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</si>
  <si>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</si>
  <si>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</si>
  <si>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</si>
  <si>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</si>
  <si>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</si>
  <si>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</si>
  <si>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</si>
  <si>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</si>
  <si>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</si>
  <si>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</si>
  <si>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</si>
  <si>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</si>
  <si>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</si>
  <si>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</si>
  <si>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</si>
  <si>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</si>
  <si>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</si>
  <si>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</si>
  <si>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</si>
  <si>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</si>
  <si>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</si>
  <si>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</si>
  <si>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</si>
  <si>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</si>
  <si>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</si>
  <si>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</si>
  <si>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</si>
  <si>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</si>
  <si>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</si>
  <si>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</si>
  <si>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</si>
  <si>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</si>
  <si>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</si>
  <si>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</si>
  <si>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</si>
  <si>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</si>
  <si>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</si>
  <si>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</si>
  <si>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</si>
  <si>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</si>
  <si>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</si>
  <si>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</si>
  <si>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</si>
  <si>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</si>
  <si>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</si>
  <si>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</si>
  <si>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</si>
  <si>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</si>
  <si>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</si>
  <si>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</si>
  <si>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</si>
  <si>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</si>
  <si>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</si>
  <si>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</si>
  <si>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</si>
  <si>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</si>
  <si>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</si>
  <si>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</si>
  <si>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</si>
  <si>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</si>
  <si>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</si>
  <si>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</si>
  <si>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</si>
  <si>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</si>
  <si>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</si>
  <si>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</si>
  <si>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</si>
  <si>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</si>
  <si>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</si>
  <si>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</si>
  <si>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</si>
  <si>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</si>
  <si>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</si>
  <si>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</si>
  <si>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</si>
  <si>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</si>
  <si>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</si>
  <si>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</si>
  <si>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</si>
  <si>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</si>
  <si>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</si>
  <si>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</si>
  <si>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</si>
  <si>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</si>
  <si>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</si>
  <si>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</si>
  <si>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</si>
  <si>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</si>
  <si>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</si>
  <si>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</si>
  <si>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</si>
  <si>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</si>
  <si>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</si>
  <si>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</si>
  <si>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</si>
  <si>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</si>
  <si>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</si>
  <si>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</si>
  <si>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</si>
  <si>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</si>
  <si>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</si>
  <si>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</si>
  <si>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</si>
  <si>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</si>
  <si>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</si>
  <si>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</si>
  <si>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</si>
  <si>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</si>
  <si>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</si>
  <si>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</si>
  <si>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</si>
  <si>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</si>
  <si>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</si>
  <si>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</si>
  <si>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</si>
  <si>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</si>
  <si>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</si>
  <si>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</si>
  <si>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</si>
  <si>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</si>
  <si>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</si>
  <si>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</si>
  <si>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</si>
  <si>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</si>
  <si>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</si>
  <si>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</si>
  <si>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</si>
  <si>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</si>
  <si>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</si>
  <si>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</si>
  <si>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</si>
  <si>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</si>
  <si>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</si>
  <si>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</si>
  <si>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</si>
  <si>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</si>
  <si>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</si>
  <si>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</si>
  <si>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</si>
  <si>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</si>
  <si>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</si>
  <si>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</si>
  <si>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</si>
  <si>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</si>
  <si>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</si>
  <si>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</si>
  <si>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</si>
  <si>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</si>
  <si>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</si>
  <si>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</si>
  <si>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</si>
  <si>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</si>
  <si>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</si>
  <si>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</si>
  <si>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</si>
  <si>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</si>
  <si>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</si>
  <si>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</si>
  <si>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</si>
  <si>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</si>
  <si>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</si>
  <si>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</si>
  <si>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</si>
  <si>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</si>
  <si>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</si>
  <si>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</si>
  <si>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</si>
  <si>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</si>
  <si>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</si>
  <si>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</si>
  <si>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</si>
  <si>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</si>
  <si>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</si>
  <si>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</si>
  <si>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</si>
  <si>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</si>
  <si>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</si>
  <si>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</si>
  <si>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</si>
  <si>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</si>
  <si>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</si>
  <si>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</si>
  <si>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</si>
  <si>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</si>
  <si>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</si>
  <si>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</si>
  <si>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</si>
  <si>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</si>
  <si>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</si>
  <si>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</si>
  <si>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</si>
  <si>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</si>
  <si>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</si>
  <si>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</si>
  <si>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</si>
  <si>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</si>
  <si>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</si>
  <si>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</si>
  <si>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</si>
  <si>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</si>
  <si>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</si>
  <si>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</si>
  <si>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</si>
  <si>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</si>
  <si>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</si>
  <si>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</si>
  <si>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</si>
  <si>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</si>
  <si>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</si>
  <si>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</si>
  <si>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</si>
  <si>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</si>
  <si>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</si>
  <si>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</si>
  <si>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</si>
  <si>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</si>
  <si>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</si>
  <si>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</si>
  <si>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</si>
  <si>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</si>
  <si>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</si>
  <si>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</si>
  <si>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</si>
  <si>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</si>
  <si>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</si>
  <si>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</si>
  <si>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</si>
  <si>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</si>
  <si>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</si>
  <si>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</si>
  <si>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</si>
  <si>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</si>
  <si>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</si>
  <si>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</si>
  <si>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</si>
  <si>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</si>
  <si>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</si>
  <si>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</si>
  <si>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</si>
  <si>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</si>
  <si>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</si>
  <si>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</si>
  <si>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</si>
  <si>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</si>
  <si>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</si>
  <si>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</si>
  <si>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</si>
  <si>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</si>
  <si>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</si>
  <si>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</si>
  <si>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</si>
  <si>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</si>
  <si>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</si>
  <si>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</si>
  <si>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</si>
  <si>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</si>
  <si>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</si>
  <si>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</si>
  <si>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</si>
  <si>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</si>
  <si>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</si>
  <si>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</si>
  <si>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</si>
  <si>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</si>
  <si>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</si>
  <si>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</si>
  <si>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</si>
  <si>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</si>
  <si>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</si>
  <si>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</si>
  <si>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</si>
  <si>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</si>
  <si>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</si>
  <si>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</si>
  <si>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</si>
  <si>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</si>
  <si>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</si>
  <si>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</si>
  <si>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</si>
  <si>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</si>
  <si>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</si>
  <si>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</si>
  <si>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</si>
  <si>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</si>
  <si>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</si>
  <si>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</si>
  <si>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</si>
  <si>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</si>
  <si>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</si>
  <si>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</si>
  <si>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</si>
  <si>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</si>
  <si>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</si>
  <si>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</si>
  <si>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</si>
  <si>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</si>
  <si>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</si>
  <si>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</si>
  <si>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</si>
  <si>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</si>
  <si>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</si>
  <si>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</si>
  <si>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</si>
  <si>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</si>
  <si>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</si>
  <si>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</si>
  <si>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</si>
  <si>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</si>
  <si>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</si>
  <si>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</si>
  <si>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</si>
  <si>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</si>
  <si>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</si>
  <si>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</si>
  <si>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</si>
  <si>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</si>
  <si>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</si>
  <si>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</si>
  <si>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</si>
  <si>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</si>
  <si>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</si>
  <si>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</si>
  <si>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</si>
  <si>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</si>
  <si>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</si>
  <si>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</si>
  <si>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</si>
  <si>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</si>
  <si>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</si>
  <si>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</si>
  <si>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</si>
  <si>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</si>
  <si>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</si>
  <si>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</si>
  <si>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</si>
  <si>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</si>
  <si>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</si>
  <si>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</si>
  <si>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</si>
  <si>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</si>
  <si>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</si>
  <si>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</si>
  <si>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</si>
  <si>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</si>
  <si>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</si>
  <si>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</si>
  <si>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</si>
  <si>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</si>
  <si>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</si>
  <si>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</si>
  <si>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</si>
  <si>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</si>
  <si>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</si>
  <si>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</si>
  <si>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</si>
  <si>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</si>
  <si>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</si>
  <si>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</si>
  <si>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</si>
  <si>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</si>
  <si>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</si>
  <si>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</si>
  <si>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</si>
  <si>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</si>
  <si>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</si>
  <si>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</si>
  <si>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</si>
  <si>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</si>
  <si>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</si>
  <si>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</si>
  <si>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</si>
  <si>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</si>
  <si>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</si>
  <si>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</si>
  <si>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</si>
  <si>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</si>
  <si>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</si>
  <si>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</si>
  <si>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</si>
  <si>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</si>
  <si>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</si>
  <si>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</si>
  <si>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</si>
  <si>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</si>
  <si>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</si>
  <si>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</si>
  <si>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</si>
  <si>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</si>
  <si>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</si>
  <si>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</si>
  <si>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</si>
  <si>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</si>
  <si>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</si>
  <si>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</si>
  <si>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</si>
  <si>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</si>
  <si>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</si>
  <si>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</si>
  <si>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</si>
  <si>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</si>
  <si>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</si>
  <si>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</si>
  <si>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</si>
  <si>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</si>
  <si>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</si>
  <si>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</si>
  <si>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</si>
  <si>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</si>
  <si>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</si>
  <si>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</si>
  <si>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</si>
  <si>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</si>
  <si>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</si>
  <si>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</si>
  <si>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</si>
  <si>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</si>
  <si>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</si>
  <si>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</si>
  <si>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</si>
  <si>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</si>
  <si>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</si>
  <si>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</si>
  <si>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</si>
  <si>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</si>
  <si>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</si>
  <si>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</si>
  <si>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</si>
  <si>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</si>
  <si>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</si>
  <si>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</si>
  <si>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</si>
  <si>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</si>
  <si>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</si>
  <si>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</si>
  <si>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</si>
  <si>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</si>
  <si>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</si>
  <si>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</si>
  <si>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</si>
  <si>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</si>
  <si>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</si>
  <si>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</si>
  <si>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</si>
  <si>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</si>
  <si>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</si>
  <si>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</si>
  <si>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</si>
  <si>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</si>
  <si>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</si>
  <si>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</si>
  <si>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</si>
  <si>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</si>
  <si>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</si>
  <si>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</si>
  <si>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</si>
  <si>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</si>
  <si>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</si>
  <si>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</si>
  <si>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</si>
  <si>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</si>
  <si>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</si>
  <si>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</si>
  <si>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</si>
  <si>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</si>
  <si>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</si>
  <si>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</si>
  <si>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</si>
  <si>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</si>
  <si>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</si>
  <si>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</si>
  <si>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</si>
  <si>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</si>
  <si>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</si>
  <si>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</si>
  <si>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</si>
  <si>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</si>
  <si>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</si>
  <si>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</si>
  <si>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</si>
  <si>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</si>
  <si>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</si>
  <si>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</si>
  <si>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</si>
  <si>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</si>
  <si>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</si>
  <si>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</si>
  <si>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</si>
  <si>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</si>
  <si>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</si>
  <si>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</si>
  <si>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</si>
  <si>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</si>
  <si>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</si>
  <si>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</si>
  <si>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</si>
  <si>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</si>
  <si>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</si>
  <si>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</si>
  <si>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</si>
  <si>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</si>
  <si>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</si>
  <si>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</si>
  <si>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</si>
  <si>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</si>
  <si>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</si>
  <si>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</si>
  <si>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</si>
  <si>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</si>
  <si>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</si>
  <si>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</si>
  <si>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</si>
  <si>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</si>
  <si>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</si>
  <si>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</si>
  <si>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</si>
  <si>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</si>
  <si>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</si>
  <si>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</si>
  <si>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</si>
  <si>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</si>
  <si>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</si>
  <si>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</si>
  <si>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</si>
  <si>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</si>
  <si>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</si>
  <si>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</si>
  <si>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</si>
  <si>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</si>
  <si>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</si>
  <si>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</si>
  <si>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</si>
  <si>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</si>
  <si>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</si>
  <si>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</si>
  <si>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</si>
  <si>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</si>
  <si>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</si>
  <si>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</si>
  <si>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</si>
  <si>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</si>
  <si>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</si>
  <si>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</si>
  <si>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</si>
  <si>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</si>
  <si>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</si>
  <si>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</si>
  <si>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</si>
  <si>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</si>
  <si>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</si>
  <si>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</si>
  <si>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</si>
  <si>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</si>
  <si>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</si>
  <si>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</si>
  <si>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</si>
  <si>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</si>
  <si>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</si>
  <si>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</si>
  <si>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</si>
  <si>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</si>
  <si>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</si>
  <si>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</si>
  <si>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</si>
  <si>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</si>
  <si>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</si>
  <si>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</si>
  <si>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</si>
  <si>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</si>
  <si>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</si>
  <si>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</si>
  <si>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</si>
  <si>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</si>
  <si>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</si>
  <si>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</si>
  <si>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</si>
  <si>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</si>
  <si>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</si>
  <si>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</si>
  <si>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</si>
  <si>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</si>
  <si>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</si>
  <si>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</si>
  <si>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</si>
  <si>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</si>
  <si>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</si>
  <si>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</si>
  <si>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</si>
  <si>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</si>
  <si>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</si>
  <si>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</si>
  <si>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</si>
  <si>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</si>
  <si>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</si>
  <si>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</si>
  <si>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</si>
  <si>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</si>
  <si>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</si>
  <si>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</si>
  <si>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</si>
  <si>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</si>
  <si>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</si>
  <si>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</si>
  <si>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</si>
  <si>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</si>
  <si>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</si>
  <si>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</si>
  <si>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</si>
  <si>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</si>
  <si>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</si>
  <si>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</si>
  <si>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</si>
  <si>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</si>
  <si>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</si>
  <si>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</si>
  <si>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</si>
  <si>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</si>
  <si>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</si>
  <si>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</si>
  <si>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</si>
  <si>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</si>
  <si>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</si>
  <si>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</si>
  <si>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</si>
  <si>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</si>
  <si>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</si>
  <si>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</si>
  <si>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</si>
  <si>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</si>
  <si>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</si>
  <si>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</si>
  <si>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</si>
  <si>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</si>
  <si>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</si>
  <si>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</si>
  <si>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</si>
  <si>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</si>
  <si>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</si>
  <si>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</si>
  <si>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</si>
  <si>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</si>
  <si>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</si>
  <si>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</si>
  <si>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</si>
  <si>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</si>
  <si>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</si>
  <si>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</si>
  <si>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</si>
  <si>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</si>
  <si>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</si>
  <si>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</si>
  <si>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</si>
  <si>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</si>
  <si>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</si>
  <si>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</si>
  <si>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</si>
  <si>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</si>
  <si>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</si>
  <si>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</si>
  <si>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</si>
  <si>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</si>
  <si>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</si>
  <si>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</si>
  <si>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</si>
  <si>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</si>
  <si>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</si>
  <si>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</si>
  <si>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</si>
  <si>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</si>
  <si>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</si>
  <si>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</si>
  <si>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</si>
  <si>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</si>
  <si>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</si>
  <si>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</si>
  <si>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</si>
  <si>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</si>
  <si>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</si>
  <si>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</si>
  <si>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</si>
  <si>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</si>
  <si>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</si>
  <si>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</si>
  <si>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</si>
  <si>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</si>
  <si>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</si>
  <si>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</si>
  <si>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</si>
  <si>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</si>
  <si>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</si>
  <si>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</si>
  <si>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</si>
  <si>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</si>
  <si>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</si>
  <si>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</si>
  <si>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</si>
  <si>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</si>
  <si>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</si>
  <si>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</si>
  <si>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</si>
  <si>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</si>
  <si>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</si>
  <si>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</si>
  <si>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</si>
  <si>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</si>
  <si>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</si>
  <si>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</si>
  <si>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</si>
  <si>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</si>
  <si>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</si>
  <si>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</si>
  <si>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</si>
  <si>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</si>
  <si>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</si>
  <si>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</si>
  <si>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</si>
  <si>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</si>
  <si>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</si>
  <si>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</si>
  <si>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</si>
  <si>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</si>
  <si>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</si>
  <si>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</si>
  <si>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</si>
  <si>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</si>
  <si>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</si>
  <si>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</si>
  <si>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</si>
  <si>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</si>
  <si>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</si>
  <si>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</si>
  <si>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</si>
  <si>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</si>
  <si>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</si>
  <si>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</si>
  <si>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</si>
  <si>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</si>
  <si>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</si>
  <si>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</si>
  <si>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</si>
  <si>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</si>
  <si>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</si>
  <si>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</si>
  <si>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</si>
  <si>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</si>
  <si>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</si>
  <si>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</si>
  <si>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</si>
  <si>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</si>
  <si>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</si>
  <si>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</si>
  <si>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</si>
  <si>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</si>
  <si>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</si>
  <si>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</si>
  <si>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</si>
  <si>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</si>
  <si>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</si>
  <si>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</si>
  <si>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</si>
  <si>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</si>
  <si>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</si>
  <si>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</si>
  <si>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</si>
  <si>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</si>
  <si>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</si>
  <si>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</si>
  <si>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</si>
  <si>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</si>
  <si>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</si>
  <si>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</si>
  <si>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</si>
  <si>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</si>
  <si>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</si>
  <si>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</si>
  <si>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</si>
  <si>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</si>
  <si>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</si>
  <si>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</si>
  <si>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</si>
  <si>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</si>
  <si>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</si>
  <si>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</si>
  <si>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</si>
  <si>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</si>
  <si>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</si>
  <si>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</si>
  <si>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</si>
  <si>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</si>
  <si>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</si>
  <si>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</si>
  <si>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</si>
  <si>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</si>
  <si>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</si>
  <si>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</si>
  <si>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</si>
  <si>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</si>
  <si>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</si>
  <si>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</si>
  <si>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</si>
  <si>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</si>
  <si>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</si>
  <si>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</si>
  <si>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</si>
  <si>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</si>
  <si>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</si>
  <si>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</si>
  <si>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</si>
  <si>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</si>
  <si>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</si>
  <si>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</si>
  <si>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</si>
  <si>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</si>
  <si>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</si>
  <si>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</si>
  <si>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</si>
  <si>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</si>
  <si>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</si>
  <si>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</si>
  <si>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</si>
  <si>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</si>
  <si>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</si>
  <si>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</si>
  <si>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</si>
  <si>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</si>
  <si>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</si>
  <si>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</si>
  <si>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</si>
  <si>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</si>
  <si>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</si>
  <si>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</si>
  <si>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</si>
  <si>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</si>
  <si>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</si>
  <si>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</si>
  <si>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</si>
  <si>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</si>
  <si>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</si>
  <si>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</si>
  <si>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</si>
  <si>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</si>
  <si>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</si>
  <si>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</si>
  <si>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</si>
  <si>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</si>
  <si>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</si>
  <si>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</si>
  <si>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</si>
  <si>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</si>
  <si>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</si>
  <si>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</si>
  <si>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</si>
  <si>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</si>
  <si>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</si>
  <si>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</si>
  <si>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</si>
  <si>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</si>
  <si>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</si>
  <si>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</si>
  <si>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</si>
  <si>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</si>
  <si>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</si>
  <si>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</si>
  <si>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</si>
  <si>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</si>
  <si>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</si>
  <si>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</si>
  <si>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</si>
  <si>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</si>
  <si>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</si>
  <si>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</si>
  <si>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</si>
  <si>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</si>
  <si>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</si>
  <si>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</si>
  <si>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</si>
  <si>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</si>
  <si>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</si>
  <si>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</si>
  <si>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</si>
  <si>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</si>
  <si>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</si>
  <si>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</si>
  <si>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</si>
  <si>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</si>
  <si>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</si>
  <si>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</si>
  <si>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</si>
  <si>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</si>
  <si>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</si>
  <si>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</si>
  <si>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</si>
  <si>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</si>
  <si>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</si>
  <si>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</si>
  <si>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</si>
  <si>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</si>
  <si>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</si>
  <si>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</si>
  <si>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</si>
  <si>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</si>
  <si>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</si>
  <si>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</si>
  <si>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</si>
  <si>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</si>
  <si>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</si>
  <si>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</si>
  <si>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</si>
  <si>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</si>
  <si>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</si>
  <si>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</si>
  <si>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</si>
  <si>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</si>
  <si>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</si>
  <si>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</si>
  <si>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</si>
  <si>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</si>
  <si>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</si>
  <si>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</si>
  <si>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</si>
  <si>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</si>
  <si>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</si>
  <si>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</si>
  <si>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</si>
  <si>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</si>
  <si>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</si>
  <si>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</si>
  <si>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</si>
  <si>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</si>
  <si>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</si>
  <si>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</si>
  <si>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</si>
  <si>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</si>
  <si>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</si>
  <si>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</si>
  <si>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</si>
  <si>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</si>
  <si>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</si>
  <si>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</si>
  <si>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</si>
  <si>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</si>
  <si>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</si>
  <si>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</si>
  <si>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</si>
  <si>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</si>
  <si>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</si>
  <si>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</si>
  <si>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</si>
  <si>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</si>
  <si>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</si>
  <si>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</si>
  <si>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</si>
  <si>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</si>
  <si>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</si>
  <si>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</si>
  <si>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</si>
  <si>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</si>
  <si>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</si>
  <si>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</si>
  <si>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</si>
  <si>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</si>
  <si>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</si>
  <si>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</si>
  <si>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</si>
  <si>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</si>
  <si>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</si>
  <si>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</si>
  <si>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</si>
  <si>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</si>
  <si>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</si>
  <si>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</si>
  <si>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</si>
  <si>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</si>
  <si>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</si>
  <si>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</si>
  <si>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</si>
  <si>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</si>
  <si>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</si>
  <si>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</si>
  <si>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</si>
  <si>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</si>
  <si>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</si>
  <si>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</si>
  <si>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</si>
  <si>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</si>
  <si>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</si>
  <si>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</si>
  <si>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</si>
  <si>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</si>
  <si>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</si>
  <si>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</si>
  <si>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</si>
  <si>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</si>
  <si>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</si>
  <si>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</si>
  <si>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</si>
  <si>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</si>
  <si>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</si>
  <si>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</si>
  <si>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</si>
  <si>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</si>
  <si>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</si>
  <si>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</si>
  <si>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</si>
  <si>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</si>
  <si>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</si>
  <si>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</si>
  <si>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</si>
  <si>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</si>
  <si>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</si>
  <si>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</si>
  <si>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</si>
  <si>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</si>
  <si>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</si>
  <si>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</si>
  <si>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</si>
  <si>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</si>
  <si>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</si>
  <si>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</si>
  <si>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</si>
  <si>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</si>
  <si>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</si>
  <si>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</si>
  <si>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</si>
  <si>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</si>
  <si>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</si>
  <si>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</si>
  <si>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</si>
  <si>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</si>
  <si>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</si>
  <si>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</si>
  <si>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</si>
  <si>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</si>
  <si>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</si>
  <si>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</si>
  <si>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</si>
  <si>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</si>
  <si>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</si>
  <si>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</si>
  <si>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</si>
  <si>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</si>
  <si>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</si>
  <si>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</si>
  <si>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</si>
  <si>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</si>
  <si>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</si>
  <si>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</si>
  <si>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</si>
  <si>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</si>
  <si>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</si>
  <si>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</si>
  <si>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</si>
  <si>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</si>
  <si>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</si>
  <si>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</si>
  <si>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</si>
  <si>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</si>
  <si>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</si>
  <si>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</si>
  <si>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</si>
  <si>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</si>
  <si>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</si>
  <si>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</si>
  <si>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</si>
  <si>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</si>
  <si>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</si>
  <si>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</si>
  <si>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</si>
  <si>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</si>
  <si>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</si>
  <si>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</si>
  <si>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</si>
  <si>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</si>
  <si>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</si>
  <si>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</si>
  <si>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</si>
  <si>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</si>
  <si>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</si>
  <si>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</si>
  <si>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</si>
  <si>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</si>
  <si>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</si>
  <si>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</si>
  <si>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</si>
  <si>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</si>
  <si>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</si>
  <si>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</si>
  <si>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</si>
  <si>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</si>
  <si>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</si>
  <si>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</si>
  <si>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</si>
  <si>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</si>
  <si>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</si>
  <si>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</si>
  <si>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</si>
  <si>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</si>
  <si>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</si>
  <si>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</si>
  <si>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</si>
  <si>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</si>
  <si>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</si>
  <si>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</si>
  <si>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</si>
  <si>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</si>
  <si>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</si>
  <si>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</si>
  <si>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</si>
  <si>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</si>
  <si>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</si>
  <si>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</si>
  <si>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</si>
  <si>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</si>
  <si>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</si>
  <si>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</si>
  <si>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</si>
  <si>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</si>
  <si>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</si>
  <si>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</si>
  <si>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</si>
  <si>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</si>
  <si>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</si>
  <si>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</si>
  <si>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</si>
  <si>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</si>
  <si>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</si>
  <si>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</si>
  <si>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</si>
  <si>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</si>
  <si>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</si>
  <si>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</si>
  <si>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</si>
  <si>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</si>
  <si>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</si>
  <si>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</si>
  <si>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</si>
  <si>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</si>
  <si>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</si>
  <si>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</si>
  <si>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</si>
  <si>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</si>
  <si>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</si>
  <si>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</si>
  <si>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</si>
  <si>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</si>
  <si>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</si>
  <si>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</si>
  <si>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</si>
  <si>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</si>
  <si>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</si>
  <si>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</si>
  <si>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</si>
  <si>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</si>
  <si>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</si>
  <si>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</si>
  <si>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</si>
  <si>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</si>
  <si>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</si>
  <si>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</si>
  <si>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</si>
  <si>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</si>
  <si>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</si>
  <si>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</si>
  <si>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</si>
  <si>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</si>
  <si>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</si>
  <si>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</si>
  <si>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</si>
  <si>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</si>
  <si>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</si>
  <si>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</si>
  <si>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</si>
  <si>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</si>
  <si>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</si>
  <si>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</si>
  <si>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</si>
  <si>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</si>
  <si>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</si>
  <si>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</si>
  <si>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</si>
  <si>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</si>
  <si>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</si>
  <si>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</si>
  <si>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</si>
  <si>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</si>
  <si>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</si>
  <si>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</si>
  <si>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</si>
  <si>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</si>
  <si>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</si>
  <si>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</si>
  <si>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</si>
  <si>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</si>
  <si>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</si>
  <si>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</si>
  <si>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</si>
  <si>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</si>
  <si>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</si>
  <si>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</si>
  <si>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</si>
  <si>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</si>
  <si>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</si>
  <si>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</si>
  <si>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</si>
  <si>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</si>
  <si>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</si>
  <si>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</si>
  <si>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</si>
  <si>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</si>
  <si>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</si>
  <si>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</si>
  <si>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</si>
  <si>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</si>
  <si>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</si>
  <si>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</si>
  <si>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</si>
  <si>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</si>
  <si>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</si>
  <si>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</si>
  <si>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</si>
  <si>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</si>
  <si>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</si>
  <si>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</si>
  <si>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</si>
  <si>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</si>
  <si>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</si>
  <si>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</si>
  <si>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</si>
  <si>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</si>
  <si>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</si>
  <si>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</si>
  <si>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</si>
  <si>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</si>
  <si>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</si>
  <si>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</si>
  <si>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</si>
  <si>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</si>
  <si>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</si>
  <si>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</si>
  <si>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</si>
  <si>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</si>
  <si>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</si>
  <si>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</si>
  <si>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</si>
  <si>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</si>
  <si>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</si>
  <si>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</si>
  <si>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</si>
  <si>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</si>
  <si>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</si>
  <si>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</si>
  <si>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</si>
  <si>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</si>
  <si>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</si>
  <si>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</si>
  <si>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</si>
  <si>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</si>
  <si>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</si>
  <si>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</si>
  <si>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</si>
  <si>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</si>
  <si>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</si>
  <si>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</si>
  <si>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</si>
  <si>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</si>
  <si>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</si>
  <si>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</si>
  <si>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</si>
  <si>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</si>
  <si>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</si>
  <si>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</si>
  <si>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</si>
  <si>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</si>
  <si>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</si>
  <si>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</si>
  <si>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</si>
  <si>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</si>
  <si>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</si>
  <si>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</si>
  <si>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</si>
  <si>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</si>
  <si>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</si>
  <si>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</si>
  <si>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</si>
  <si>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</si>
  <si>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</si>
  <si>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</si>
  <si>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</si>
  <si>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</si>
  <si>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</si>
  <si>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</si>
  <si>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</si>
  <si>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</si>
  <si>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</si>
  <si>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</si>
  <si>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</si>
  <si>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</si>
  <si>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</si>
  <si>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</si>
  <si>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</si>
  <si>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</si>
  <si>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</si>
  <si>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</si>
  <si>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</si>
  <si>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</si>
  <si>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</si>
  <si>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</si>
  <si>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</si>
  <si>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</si>
  <si>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</si>
  <si>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</si>
  <si>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</si>
  <si>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</si>
  <si>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</si>
  <si>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</si>
  <si>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</si>
  <si>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</si>
  <si>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</si>
  <si>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</si>
  <si>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</si>
  <si>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</si>
  <si>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</si>
  <si>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</si>
  <si>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</si>
  <si>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</si>
  <si>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</si>
  <si>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</si>
  <si>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</si>
  <si>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</si>
  <si>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</si>
  <si>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</si>
  <si>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</si>
  <si>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</si>
  <si>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</si>
  <si>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</si>
  <si>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</si>
  <si>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</si>
  <si>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</si>
  <si>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</si>
  <si>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</si>
  <si>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</si>
  <si>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</si>
  <si>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</si>
  <si>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</si>
  <si>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</si>
  <si>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</si>
  <si>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</si>
  <si>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</si>
  <si>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</si>
  <si>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</si>
  <si>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</si>
  <si>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</si>
  <si>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</si>
  <si>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</si>
  <si>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</si>
  <si>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</si>
  <si>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</si>
  <si>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</si>
  <si>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</si>
  <si>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</si>
  <si>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</si>
  <si>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</si>
  <si>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</si>
  <si>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</si>
  <si>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</si>
  <si>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</si>
  <si>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</si>
  <si>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</si>
  <si>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</si>
  <si>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</si>
  <si>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</si>
  <si>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</si>
  <si>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</si>
  <si>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</si>
  <si>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</si>
  <si>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</si>
  <si>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</si>
  <si>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</si>
  <si>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</si>
  <si>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</si>
  <si>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</si>
  <si>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</si>
  <si>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</si>
  <si>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</si>
  <si>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</si>
  <si>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</si>
  <si>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</si>
  <si>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</si>
  <si>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</si>
  <si>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</si>
  <si>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</si>
  <si>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</si>
  <si>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</si>
  <si>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</si>
  <si>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</si>
  <si>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</si>
  <si>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</si>
  <si>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</si>
  <si>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</si>
  <si>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</si>
  <si>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</si>
  <si>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</si>
  <si>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</si>
  <si>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</si>
  <si>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</si>
  <si>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</si>
  <si>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</si>
  <si>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</si>
  <si>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</si>
  <si>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</si>
  <si>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</si>
  <si>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</si>
  <si>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</si>
  <si>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</si>
  <si>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</si>
  <si>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</si>
  <si>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</si>
  <si>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</si>
  <si>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</si>
  <si>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</si>
  <si>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</si>
  <si>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</si>
  <si>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</si>
  <si>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</si>
  <si>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</si>
  <si>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</si>
  <si>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</si>
  <si>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</si>
  <si>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</si>
  <si>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</si>
  <si>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</si>
  <si>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</si>
  <si>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</si>
  <si>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</si>
  <si>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</si>
  <si>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</si>
  <si>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</si>
  <si>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</si>
  <si>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</si>
  <si>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</si>
  <si>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</si>
  <si>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</si>
  <si>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</si>
  <si>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</si>
  <si>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</si>
  <si>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</si>
  <si>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</si>
  <si>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</si>
  <si>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</si>
  <si>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</si>
  <si>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</si>
  <si>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</si>
  <si>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</si>
  <si>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</si>
  <si>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</si>
  <si>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</si>
  <si>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</si>
  <si>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</si>
  <si>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</si>
  <si>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</si>
  <si>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</si>
  <si>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</si>
  <si>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</si>
  <si>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</si>
  <si>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</si>
  <si>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</si>
  <si>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</si>
  <si>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</si>
  <si>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</si>
  <si>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</si>
  <si>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</si>
  <si>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</si>
  <si>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</si>
  <si>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</si>
  <si>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</si>
  <si>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</si>
  <si>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</si>
  <si>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</si>
  <si>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</si>
  <si>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</si>
  <si>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</si>
  <si>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</si>
  <si>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</si>
  <si>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</si>
  <si>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</si>
  <si>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</si>
  <si>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</si>
  <si>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</si>
  <si>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</si>
  <si>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</si>
  <si>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</si>
  <si>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</si>
  <si>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</si>
  <si>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</si>
  <si>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</si>
  <si>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</si>
  <si>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</si>
  <si>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</si>
  <si>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</si>
  <si>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</si>
  <si>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</si>
  <si>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</si>
  <si>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</si>
  <si>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</si>
  <si>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</si>
  <si>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</si>
  <si>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</si>
  <si>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</si>
  <si>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</si>
  <si>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</si>
  <si>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</si>
  <si>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</si>
  <si>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</si>
  <si>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</si>
  <si>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</si>
  <si>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</si>
  <si>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</si>
  <si>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</si>
  <si>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</si>
  <si>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</si>
  <si>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</si>
  <si>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</si>
  <si>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</si>
  <si>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</si>
  <si>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</si>
  <si>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</si>
  <si>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</si>
  <si>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</si>
  <si>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</si>
  <si>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</si>
  <si>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</si>
  <si>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</si>
  <si>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</si>
  <si>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</si>
  <si>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</si>
  <si>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</si>
  <si>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</si>
  <si>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</si>
  <si>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</si>
  <si>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</si>
  <si>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</si>
  <si>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</si>
  <si>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</si>
  <si>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</si>
  <si>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</si>
  <si>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</si>
  <si>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</si>
  <si>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</si>
  <si>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</si>
  <si>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</si>
  <si>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</si>
  <si>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</si>
  <si>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</si>
  <si>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</si>
  <si>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</si>
  <si>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</si>
  <si>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</si>
  <si>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</si>
  <si>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</si>
  <si>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</si>
  <si>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</si>
  <si>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</si>
  <si>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</si>
  <si>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</si>
  <si>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</si>
  <si>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</si>
  <si>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</si>
  <si>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</si>
  <si>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</si>
  <si>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</si>
  <si>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</si>
  <si>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</si>
  <si>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</si>
  <si>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</si>
  <si>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</si>
  <si>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</si>
  <si>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</si>
  <si>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</si>
  <si>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</si>
  <si>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</si>
  <si>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</si>
  <si>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</si>
  <si>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</si>
  <si>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</si>
  <si>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</si>
  <si>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</si>
  <si>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</si>
  <si>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</si>
  <si>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</si>
  <si>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</si>
  <si>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</si>
  <si>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</si>
  <si>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</si>
  <si>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</si>
  <si>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</si>
  <si>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</si>
  <si>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</si>
  <si>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</si>
  <si>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</si>
  <si>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</si>
  <si>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</si>
  <si>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</si>
  <si>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</si>
  <si>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</si>
  <si>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</si>
  <si>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</si>
  <si>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</si>
  <si>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</si>
  <si>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</si>
  <si>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</si>
  <si>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</si>
  <si>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</si>
  <si>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</si>
  <si>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</si>
  <si>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</si>
  <si>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</si>
  <si>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</si>
  <si>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</si>
  <si>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</si>
  <si>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</si>
  <si>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</si>
  <si>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</si>
  <si>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</si>
  <si>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</si>
  <si>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</si>
  <si>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</si>
  <si>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</si>
  <si>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</si>
  <si>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</si>
  <si>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</si>
  <si>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</si>
  <si>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</si>
  <si>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</si>
  <si>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</si>
  <si>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</si>
  <si>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</si>
  <si>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</si>
  <si>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</si>
  <si>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</si>
  <si>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</si>
  <si>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</si>
  <si>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</si>
  <si>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</si>
  <si>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</si>
  <si>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</si>
  <si>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</si>
  <si>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</si>
  <si>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</si>
  <si>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</si>
  <si>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</si>
  <si>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</si>
  <si>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</si>
  <si>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</si>
  <si>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</si>
  <si>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</si>
  <si>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</si>
  <si>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</si>
  <si>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</si>
  <si>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</si>
  <si>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</si>
  <si>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</si>
  <si>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</si>
  <si>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</si>
  <si>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</si>
  <si>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</si>
  <si>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</si>
  <si>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</si>
  <si>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</si>
  <si>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</si>
  <si>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</si>
  <si>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</si>
  <si>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</si>
  <si>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</si>
  <si>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</si>
  <si>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</si>
  <si>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</si>
  <si>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</si>
  <si>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</si>
  <si>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</si>
  <si>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</si>
  <si>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</si>
  <si>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</si>
  <si>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</si>
  <si>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</si>
  <si>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</si>
  <si>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</si>
  <si>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</si>
  <si>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</si>
  <si>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</si>
  <si>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</si>
  <si>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</si>
  <si>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</si>
  <si>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</si>
  <si>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</si>
  <si>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</si>
  <si>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</si>
  <si>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</si>
  <si>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</si>
  <si>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</si>
  <si>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</si>
  <si>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</si>
  <si>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</si>
  <si>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</si>
  <si>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</si>
  <si>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</si>
  <si>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</si>
  <si>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</si>
  <si>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</si>
  <si>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</si>
  <si>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</si>
  <si>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</si>
  <si>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</si>
  <si>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</si>
  <si>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</si>
  <si>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</si>
  <si>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</si>
  <si>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</si>
  <si>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</si>
  <si>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</si>
  <si>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</si>
  <si>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</si>
  <si>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</si>
  <si>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</si>
  <si>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</si>
  <si>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</si>
  <si>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</si>
  <si>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</si>
  <si>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</si>
  <si>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</si>
  <si>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</si>
  <si>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</si>
  <si>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</si>
  <si>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</si>
  <si>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</si>
  <si>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</si>
  <si>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</si>
  <si>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</si>
  <si>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</si>
  <si>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</si>
  <si>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</si>
  <si>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</si>
  <si>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</si>
  <si>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</si>
  <si>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</si>
  <si>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</si>
  <si>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</si>
  <si>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</si>
  <si>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</si>
  <si>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</si>
  <si>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</si>
  <si>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</si>
  <si>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</si>
  <si>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</si>
  <si>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</si>
  <si>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</si>
  <si>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</si>
  <si>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</si>
  <si>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</si>
  <si>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</si>
  <si>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</si>
  <si>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</si>
  <si>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</si>
  <si>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</si>
  <si>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</si>
  <si>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</si>
  <si>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</si>
  <si>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</si>
  <si>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</si>
  <si>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</si>
  <si>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</si>
  <si>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</si>
  <si>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</si>
  <si>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</si>
  <si>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</si>
  <si>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</si>
  <si>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</si>
  <si>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</si>
  <si>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</si>
  <si>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</si>
  <si>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</si>
  <si>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</si>
  <si>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</si>
  <si>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</si>
  <si>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</si>
  <si>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</si>
  <si>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</si>
  <si>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</si>
  <si>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</si>
  <si>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</si>
  <si>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</si>
  <si>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</si>
  <si>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</si>
  <si>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</si>
  <si>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</si>
  <si>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</si>
  <si>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</si>
  <si>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</si>
  <si>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</si>
  <si>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</si>
  <si>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</si>
  <si>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</si>
  <si>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</si>
  <si>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</si>
  <si>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</si>
  <si>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</si>
  <si>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</si>
  <si>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</si>
  <si>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</si>
  <si>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</si>
  <si>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</si>
  <si>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</si>
  <si>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</si>
  <si>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</si>
  <si>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</si>
  <si>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</si>
  <si>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</si>
  <si>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</si>
  <si>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</si>
  <si>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</si>
  <si>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</si>
  <si>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</si>
  <si>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</si>
  <si>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</si>
  <si>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</si>
  <si>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</si>
  <si>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</si>
  <si>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</si>
  <si>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</si>
  <si>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</si>
  <si>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</si>
  <si>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</si>
  <si>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</si>
  <si>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</si>
  <si>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</si>
  <si>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</si>
  <si>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</si>
  <si>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</si>
  <si>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</si>
  <si>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</si>
  <si>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</si>
  <si>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</si>
  <si>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</si>
  <si>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</si>
  <si>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</si>
  <si>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</si>
  <si>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</si>
  <si>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</si>
  <si>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</si>
  <si>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</si>
  <si>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</si>
  <si>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</si>
  <si>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</si>
  <si>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</si>
  <si>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</si>
  <si>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</si>
  <si>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</si>
  <si>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</si>
  <si>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</si>
  <si>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</si>
  <si>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</si>
  <si>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</si>
  <si>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</si>
  <si>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</si>
  <si>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</si>
  <si>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</si>
  <si>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</si>
  <si>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</si>
  <si>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</si>
  <si>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</si>
  <si>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</si>
  <si>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</si>
  <si>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</si>
  <si>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</si>
  <si>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</si>
  <si>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</si>
  <si>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</si>
  <si>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</si>
  <si>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</si>
  <si>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</si>
  <si>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</si>
  <si>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</si>
  <si>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</si>
  <si>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</si>
  <si>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</si>
  <si>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</si>
  <si>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</si>
  <si>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</si>
  <si>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</si>
  <si>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</si>
  <si>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</si>
  <si>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</si>
  <si>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</si>
  <si>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</si>
  <si>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</si>
  <si>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</si>
  <si>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</si>
  <si>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</si>
  <si>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</si>
  <si>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</si>
  <si>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</si>
  <si>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</si>
  <si>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</si>
  <si>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</si>
  <si>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</si>
  <si>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</si>
  <si>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</si>
  <si>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</si>
  <si>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</si>
  <si>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</si>
  <si>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</si>
  <si>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</si>
  <si>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</si>
  <si>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</si>
  <si>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</si>
  <si>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</si>
  <si>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</si>
  <si>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</si>
  <si>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</si>
  <si>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</si>
  <si>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</si>
  <si>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</si>
  <si>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</si>
  <si>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</si>
  <si>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</si>
  <si>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</si>
  <si>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</si>
  <si>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</si>
  <si>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</si>
  <si>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</si>
  <si>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</si>
  <si>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</si>
  <si>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</si>
  <si>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</si>
  <si>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</si>
  <si>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</si>
  <si>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</si>
  <si>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</si>
  <si>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</si>
  <si>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</si>
  <si>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</si>
  <si>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</si>
  <si>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</si>
  <si>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</si>
  <si>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</si>
  <si>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</si>
  <si>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</si>
  <si>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</si>
  <si>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</si>
  <si>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</si>
  <si>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</si>
  <si>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</si>
  <si>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</si>
  <si>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</si>
  <si>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</si>
  <si>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</si>
  <si>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</si>
  <si>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</si>
  <si>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</si>
  <si>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</si>
  <si>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</si>
  <si>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</si>
  <si>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</si>
  <si>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</si>
  <si>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</si>
  <si>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</si>
  <si>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</si>
  <si>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</si>
  <si>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</si>
  <si>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</si>
  <si>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</si>
  <si>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</si>
  <si>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</si>
  <si>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</si>
  <si>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</si>
  <si>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</si>
  <si>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</si>
  <si>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</si>
  <si>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</si>
  <si>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</si>
  <si>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</si>
  <si>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</si>
  <si>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</si>
  <si>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</si>
  <si>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</si>
  <si>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</si>
  <si>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</si>
  <si>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</si>
  <si>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</si>
  <si>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</si>
  <si>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</si>
  <si>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</si>
  <si>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</si>
  <si>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</si>
  <si>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</si>
  <si>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</si>
  <si>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</si>
  <si>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</si>
  <si>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</si>
  <si>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</si>
  <si>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</si>
  <si>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</si>
  <si>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</si>
  <si>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</si>
  <si>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</si>
  <si>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</si>
  <si>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</si>
  <si>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</si>
  <si>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</si>
  <si>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</si>
  <si>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</si>
  <si>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</si>
  <si>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</si>
  <si>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</si>
  <si>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</si>
  <si>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</si>
  <si>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</si>
  <si>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</si>
  <si>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</si>
  <si>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</si>
  <si>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</si>
  <si>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</si>
  <si>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</si>
  <si>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</si>
  <si>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</si>
  <si>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</si>
  <si>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</si>
  <si>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</si>
  <si>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</si>
  <si>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</si>
  <si>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</si>
  <si>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</si>
  <si>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</si>
  <si>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</si>
  <si>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</si>
  <si>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</si>
  <si>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</si>
  <si>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</si>
  <si>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</si>
  <si>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</si>
  <si>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</si>
  <si>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</si>
  <si>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</si>
  <si>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</si>
  <si>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</si>
  <si>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</si>
  <si>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</si>
  <si>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</si>
  <si>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</si>
  <si>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</si>
  <si>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</si>
  <si>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</si>
  <si>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</si>
  <si>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</si>
  <si>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</si>
  <si>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</si>
  <si>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</si>
  <si>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</si>
  <si>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</si>
  <si>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</si>
  <si>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</si>
  <si>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</si>
  <si>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</si>
  <si>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</si>
  <si>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</si>
  <si>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</si>
  <si>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</si>
  <si>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</si>
  <si>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</si>
  <si>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</si>
  <si>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</si>
  <si>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</si>
  <si>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</si>
  <si>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</si>
  <si>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</si>
  <si>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</si>
  <si>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</si>
  <si>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</si>
  <si>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</si>
  <si>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</si>
  <si>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</si>
  <si>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</si>
  <si>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</si>
  <si>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</si>
  <si>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</si>
  <si>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</si>
  <si>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</si>
  <si>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</si>
  <si>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</si>
  <si>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</si>
  <si>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</si>
  <si>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</si>
  <si>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</si>
  <si>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</si>
  <si>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</si>
  <si>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</si>
  <si>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</si>
  <si>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</si>
  <si>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</si>
  <si>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</si>
  <si>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</si>
  <si>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</si>
  <si>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</si>
  <si>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</si>
  <si>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</si>
  <si>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</si>
  <si>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</si>
  <si>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</si>
  <si>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</si>
  <si>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</si>
  <si>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</si>
  <si>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</si>
  <si>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</si>
  <si>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</si>
  <si>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</si>
  <si>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</si>
  <si>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</si>
  <si>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</si>
  <si>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</si>
  <si>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</si>
  <si>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</si>
  <si>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</si>
  <si>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</si>
  <si>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</si>
  <si>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</si>
  <si>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</si>
  <si>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</si>
  <si>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</si>
  <si>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</si>
  <si>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</si>
  <si>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</si>
  <si>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</si>
  <si>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</si>
  <si>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</si>
  <si>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</si>
  <si>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</si>
  <si>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</si>
  <si>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</si>
  <si>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</si>
  <si>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</si>
  <si>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</si>
  <si>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</si>
  <si>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</si>
  <si>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</si>
  <si>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</si>
  <si>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</si>
  <si>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</si>
  <si>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</si>
  <si>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</si>
  <si>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</si>
  <si>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</si>
  <si>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</si>
  <si>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</si>
  <si>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</si>
  <si>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</si>
  <si>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</si>
  <si>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</si>
  <si>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</si>
  <si>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</si>
  <si>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</si>
  <si>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</si>
  <si>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</si>
  <si>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</si>
  <si>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</si>
  <si>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</si>
  <si>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</si>
  <si>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</si>
  <si>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</si>
  <si>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</si>
  <si>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</si>
  <si>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</si>
  <si>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</si>
  <si>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</si>
  <si>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</si>
  <si>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</si>
  <si>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</si>
  <si>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</si>
  <si>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</si>
  <si>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</si>
  <si>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</si>
  <si>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</si>
  <si>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</si>
  <si>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</si>
  <si>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</si>
  <si>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</si>
  <si>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</si>
  <si>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</si>
  <si>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</si>
  <si>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</si>
  <si>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</si>
  <si>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</si>
  <si>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</si>
  <si>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</si>
  <si>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</si>
  <si>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</si>
  <si>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</si>
  <si>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</si>
  <si>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</si>
  <si>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</si>
  <si>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</si>
  <si>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</si>
  <si>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</si>
  <si>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</si>
  <si>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</si>
  <si>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</si>
  <si>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</si>
  <si>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</si>
  <si>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</si>
  <si>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</si>
  <si>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</si>
  <si>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</si>
  <si>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</si>
  <si>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</si>
  <si>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</si>
  <si>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</si>
  <si>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</si>
  <si>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</si>
  <si>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</si>
  <si>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</si>
  <si>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</si>
  <si>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</si>
  <si>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</si>
  <si>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</si>
  <si>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</si>
  <si>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</si>
  <si>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</si>
  <si>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</si>
  <si>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</si>
  <si>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</si>
  <si>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</si>
  <si>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</si>
  <si>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</si>
  <si>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</si>
  <si>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</si>
  <si>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</si>
  <si>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</si>
  <si>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</si>
  <si>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</si>
  <si>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</si>
  <si>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</si>
  <si>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</si>
  <si>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</si>
  <si>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</si>
  <si>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</si>
  <si>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</si>
  <si>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</si>
  <si>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</si>
  <si>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</si>
  <si>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</si>
  <si>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</si>
  <si>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</si>
  <si>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</si>
  <si>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</si>
  <si>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</si>
  <si>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</si>
  <si>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</si>
  <si>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</si>
  <si>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</si>
  <si>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</si>
  <si>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</si>
  <si>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</si>
  <si>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</si>
  <si>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</si>
  <si>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</si>
  <si>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</si>
  <si>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</si>
  <si>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</si>
  <si>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</si>
  <si>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</si>
  <si>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</si>
  <si>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</si>
  <si>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</si>
  <si>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</si>
  <si>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</si>
  <si>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</si>
  <si>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</si>
  <si>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</si>
  <si>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</si>
  <si>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</si>
  <si>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</si>
  <si>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</si>
  <si>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</si>
  <si>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</si>
  <si>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</si>
  <si>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</si>
  <si>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</si>
  <si>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</si>
  <si>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</si>
  <si>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</si>
  <si>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</si>
  <si>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</si>
  <si>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</si>
  <si>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</si>
  <si>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</si>
  <si>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</si>
  <si>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</si>
  <si>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</si>
  <si>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</si>
  <si>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</si>
  <si>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</si>
  <si>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</si>
  <si>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</si>
  <si>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</si>
  <si>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</si>
  <si>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</si>
  <si>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</si>
  <si>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</si>
  <si>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</si>
  <si>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</si>
  <si>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</si>
  <si>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</si>
  <si>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</si>
  <si>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</si>
  <si>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</si>
  <si>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</si>
  <si>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</si>
  <si>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</si>
  <si>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</si>
  <si>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</si>
  <si>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</si>
  <si>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</si>
  <si>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</si>
  <si>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</si>
  <si>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</si>
  <si>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</si>
  <si>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</si>
  <si>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</si>
  <si>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</si>
  <si>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</si>
  <si>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</si>
  <si>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</si>
  <si>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</si>
  <si>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</si>
  <si>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</si>
  <si>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</si>
  <si>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</si>
  <si>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</si>
  <si>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</si>
  <si>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</si>
  <si>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</si>
  <si>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</si>
  <si>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</si>
  <si>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</si>
  <si>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</si>
  <si>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</si>
  <si>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</si>
  <si>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</si>
  <si>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</si>
  <si>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</si>
  <si>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</si>
  <si>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</si>
  <si>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</si>
  <si>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</si>
  <si>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</si>
  <si>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</si>
  <si>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</si>
  <si>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</si>
  <si>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</si>
  <si>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</si>
  <si>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</si>
  <si>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</si>
  <si>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</si>
  <si>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</si>
  <si>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</si>
  <si>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</si>
  <si>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</si>
  <si>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</si>
  <si>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</si>
  <si>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</si>
  <si>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</si>
  <si>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</si>
  <si>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</si>
  <si>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</si>
  <si>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</si>
  <si>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</si>
  <si>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</si>
  <si>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</si>
  <si>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</si>
  <si>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</si>
  <si>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</si>
  <si>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</si>
  <si>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</si>
  <si>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</si>
  <si>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</si>
  <si>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</si>
  <si>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</si>
  <si>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</si>
  <si>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</si>
  <si>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</si>
  <si>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</si>
  <si>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</si>
  <si>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</si>
  <si>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</si>
  <si>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</si>
  <si>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</si>
  <si>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</si>
  <si>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</si>
  <si>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</si>
  <si>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</si>
  <si>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</si>
  <si>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</si>
  <si>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</si>
  <si>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</si>
  <si>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</si>
  <si>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</si>
  <si>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</si>
  <si>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</si>
  <si>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</si>
  <si>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</si>
  <si>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</si>
  <si>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</si>
  <si>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</si>
  <si>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</si>
  <si>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</si>
  <si>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</si>
  <si>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</si>
  <si>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</si>
  <si>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</si>
  <si>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</si>
  <si>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</si>
  <si>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</si>
  <si>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</si>
  <si>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</si>
  <si>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</si>
  <si>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</si>
  <si>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</si>
  <si>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</si>
  <si>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</si>
  <si>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</si>
  <si>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</si>
  <si>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</si>
  <si>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</si>
  <si>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</si>
  <si>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</si>
  <si>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</si>
  <si>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</si>
  <si>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</si>
  <si>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</si>
  <si>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</si>
  <si>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</si>
  <si>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</si>
  <si>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</si>
  <si>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</si>
  <si>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</si>
  <si>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</si>
  <si>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</si>
  <si>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</si>
  <si>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</si>
  <si>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</si>
  <si>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</si>
  <si>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</si>
  <si>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</si>
  <si>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</si>
  <si>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</si>
  <si>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</si>
  <si>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</si>
  <si>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</si>
  <si>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</si>
  <si>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</si>
  <si>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</si>
  <si>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</si>
  <si>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</si>
  <si>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</si>
  <si>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</si>
  <si>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</si>
  <si>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</si>
  <si>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</si>
  <si>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</si>
  <si>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</si>
  <si>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</si>
  <si>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</si>
  <si>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</si>
  <si>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</si>
  <si>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</si>
  <si>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</si>
  <si>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</si>
  <si>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</si>
  <si>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</si>
  <si>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</si>
  <si>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</si>
  <si>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</si>
  <si>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</si>
  <si>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</si>
  <si>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</si>
  <si>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</si>
  <si>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</si>
  <si>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</si>
  <si>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</si>
  <si>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</si>
  <si>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</si>
  <si>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</si>
  <si>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</si>
  <si>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</si>
  <si>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</si>
  <si>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</si>
  <si>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</si>
  <si>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</si>
  <si>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</si>
  <si>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</si>
  <si>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</si>
  <si>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</si>
  <si>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</si>
  <si>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</si>
  <si>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</si>
  <si>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</si>
  <si>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</si>
  <si>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</si>
  <si>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</si>
  <si>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</si>
  <si>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</si>
  <si>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</si>
  <si>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</si>
  <si>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</si>
  <si>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</si>
  <si>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</si>
  <si>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</si>
  <si>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</si>
  <si>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</si>
  <si>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</si>
  <si>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</si>
  <si>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</si>
  <si>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</si>
  <si>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</si>
  <si>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</si>
  <si>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</si>
  <si>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</si>
  <si>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</si>
  <si>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</si>
  <si>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</si>
  <si>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</si>
  <si>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</si>
  <si>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</si>
  <si>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</si>
  <si>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</si>
  <si>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</si>
  <si>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</si>
  <si>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</si>
  <si>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</si>
  <si>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</si>
  <si>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</si>
  <si>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</si>
  <si>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</si>
  <si>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</si>
  <si>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</si>
  <si>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</si>
  <si>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</si>
  <si>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</si>
  <si>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</si>
  <si>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</si>
  <si>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</si>
  <si>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</si>
  <si>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</si>
  <si>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</si>
  <si>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</si>
  <si>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</si>
  <si>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</si>
  <si>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</si>
  <si>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</si>
  <si>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</si>
  <si>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</si>
  <si>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</si>
  <si>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</si>
  <si>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</si>
  <si>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</si>
  <si>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</si>
  <si>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</si>
  <si>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</si>
  <si>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</si>
  <si>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</si>
  <si>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</si>
  <si>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</si>
  <si>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</si>
  <si>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</si>
  <si>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</si>
  <si>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</si>
  <si>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</si>
  <si>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</si>
  <si>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</si>
  <si>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</si>
  <si>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</si>
  <si>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</si>
  <si>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</si>
  <si>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</si>
  <si>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</si>
  <si>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</si>
  <si>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</si>
  <si>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</si>
  <si>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</si>
  <si>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</si>
  <si>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</si>
  <si>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</si>
  <si>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</si>
  <si>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</si>
  <si>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</si>
  <si>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</si>
  <si>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</si>
  <si>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</si>
  <si>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</si>
  <si>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</si>
  <si>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</si>
  <si>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</si>
  <si>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</si>
  <si>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</si>
  <si>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</si>
  <si>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</si>
  <si>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</si>
  <si>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</si>
  <si>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</si>
  <si>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</si>
  <si>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</si>
  <si>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</si>
  <si>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</si>
  <si>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</si>
  <si>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</si>
  <si>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</si>
  <si>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</si>
  <si>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</si>
  <si>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</si>
  <si>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</si>
  <si>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</si>
  <si>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</si>
  <si>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</si>
  <si>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</si>
  <si>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</si>
  <si>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</si>
  <si>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</si>
  <si>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</si>
  <si>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</si>
  <si>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</si>
  <si>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</si>
  <si>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</si>
  <si>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</si>
  <si>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</si>
  <si>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</si>
  <si>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</si>
  <si>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</si>
  <si>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</si>
  <si>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</si>
  <si>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</si>
  <si>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</si>
  <si>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</si>
  <si>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</si>
  <si>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</si>
  <si>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</si>
  <si>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</si>
  <si>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</si>
  <si>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</si>
  <si>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</si>
  <si>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</si>
  <si>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</si>
  <si>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</si>
  <si>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</si>
  <si>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</si>
  <si>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</si>
  <si>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</si>
  <si>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</si>
  <si>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</si>
  <si>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</si>
  <si>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</si>
  <si>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</si>
  <si>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</si>
  <si>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</si>
  <si>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</si>
  <si>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</si>
  <si>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</si>
  <si>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</si>
  <si>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</si>
  <si>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</si>
  <si>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</si>
  <si>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</si>
  <si>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</si>
  <si>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</si>
  <si>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</si>
  <si>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</si>
  <si>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</si>
  <si>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</si>
  <si>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</si>
  <si>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</si>
  <si>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</si>
  <si>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</si>
  <si>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</si>
  <si>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</si>
  <si>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</si>
  <si>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</si>
  <si>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</si>
  <si>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</si>
  <si>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</si>
  <si>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</si>
  <si>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</si>
  <si>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</si>
  <si>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</si>
  <si>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</si>
  <si>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</si>
  <si>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</si>
  <si>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</si>
  <si>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</si>
  <si>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</si>
  <si>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</si>
  <si>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</si>
  <si>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</si>
  <si>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</si>
  <si>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</si>
  <si>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</si>
  <si>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</si>
  <si>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</si>
  <si>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</si>
  <si>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</si>
  <si>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</si>
  <si>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</si>
  <si>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</si>
  <si>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</si>
  <si>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</si>
  <si>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</si>
  <si>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</si>
  <si>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</si>
  <si>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</si>
  <si>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</si>
  <si>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</si>
  <si>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</si>
  <si>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</si>
  <si>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</si>
  <si>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</si>
  <si>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</si>
  <si>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</si>
  <si>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</si>
  <si>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</si>
  <si>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</si>
  <si>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</si>
  <si>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</si>
  <si>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</si>
  <si>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</si>
  <si>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</si>
  <si>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</si>
  <si>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</si>
  <si>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</si>
  <si>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</si>
  <si>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</si>
  <si>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</si>
  <si>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</si>
  <si>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</si>
  <si>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</si>
  <si>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</si>
  <si>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</si>
  <si>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</si>
  <si>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</si>
  <si>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</si>
  <si>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</si>
  <si>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</si>
  <si>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</si>
  <si>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</si>
  <si>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</si>
  <si>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</si>
  <si>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</si>
  <si>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</si>
  <si>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</si>
  <si>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</si>
  <si>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</si>
  <si>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</si>
  <si>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</si>
  <si>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</si>
  <si>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</si>
  <si>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</si>
  <si>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</si>
  <si>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</si>
  <si>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</si>
  <si>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</si>
  <si>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</si>
  <si>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</si>
  <si>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</si>
  <si>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</si>
  <si>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</si>
  <si>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</si>
  <si>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</si>
  <si>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</si>
  <si>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</si>
  <si>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</si>
  <si>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</si>
  <si>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</si>
  <si>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</si>
  <si>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</si>
  <si>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</si>
  <si>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</si>
  <si>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</si>
  <si>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</si>
  <si>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</si>
  <si>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</si>
  <si>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</si>
  <si>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</si>
  <si>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</si>
  <si>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</si>
  <si>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</si>
  <si>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</si>
  <si>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</si>
  <si>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</si>
  <si>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</si>
  <si>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</si>
  <si>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</si>
  <si>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</si>
  <si>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</si>
  <si>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</si>
  <si>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</si>
  <si>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</si>
  <si>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</si>
  <si>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</si>
  <si>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</si>
  <si>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</si>
  <si>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</si>
  <si>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</si>
  <si>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</si>
  <si>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</si>
  <si>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</si>
  <si>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</si>
  <si>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</si>
  <si>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</si>
  <si>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</si>
  <si>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</si>
  <si>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</si>
  <si>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</si>
  <si>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</si>
  <si>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</si>
  <si>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</si>
  <si>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</si>
  <si>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</si>
  <si>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</si>
  <si>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</si>
  <si>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</si>
  <si>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</si>
  <si>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</si>
  <si>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</si>
  <si>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</si>
  <si>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</si>
  <si>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</si>
  <si>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</si>
  <si>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</si>
  <si>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</si>
  <si>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</si>
  <si>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</si>
  <si>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</si>
  <si>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</si>
  <si>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</si>
  <si>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</si>
  <si>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</si>
  <si>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</si>
  <si>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</si>
  <si>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</si>
  <si>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</si>
  <si>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</si>
  <si>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</si>
  <si>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</si>
  <si>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</si>
  <si>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</si>
  <si>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</si>
  <si>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</si>
  <si>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</si>
  <si>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</si>
  <si>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</si>
  <si>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</si>
  <si>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</si>
  <si>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</si>
  <si>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</si>
  <si>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</si>
  <si>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</si>
  <si>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</si>
  <si>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</si>
  <si>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</si>
  <si>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</si>
  <si>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</si>
  <si>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</si>
  <si>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</si>
  <si>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</si>
  <si>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</si>
  <si>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</si>
  <si>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</si>
  <si>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</si>
  <si>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</si>
  <si>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</si>
  <si>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</si>
  <si>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</si>
  <si>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</si>
  <si>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</si>
  <si>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</si>
  <si>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</si>
  <si>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</si>
  <si>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</si>
  <si>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</si>
  <si>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</si>
  <si>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</si>
  <si>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</si>
  <si>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</si>
  <si>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</si>
  <si>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</si>
  <si>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</si>
  <si>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</si>
  <si>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</si>
  <si>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</si>
  <si>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</si>
  <si>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</si>
  <si>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</si>
  <si>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</si>
  <si>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</si>
  <si>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</si>
  <si>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</si>
  <si>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</si>
  <si>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</si>
  <si>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</si>
  <si>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</si>
  <si>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</si>
  <si>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</si>
  <si>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</si>
  <si>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</si>
  <si>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</si>
  <si>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</si>
  <si>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</si>
  <si>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</si>
  <si>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</si>
  <si>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</si>
  <si>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</si>
  <si>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</si>
  <si>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</si>
  <si>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</si>
  <si>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</si>
  <si>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</si>
  <si>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</si>
  <si>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</si>
  <si>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</si>
  <si>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</si>
  <si>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</si>
  <si>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</si>
  <si>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</si>
  <si>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</si>
  <si>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</si>
  <si>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</si>
  <si>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</si>
  <si>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</si>
  <si>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</si>
  <si>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</si>
  <si>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</si>
  <si>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</si>
  <si>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</si>
  <si>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</si>
  <si>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</si>
  <si>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</si>
  <si>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</si>
  <si>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</si>
  <si>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</si>
  <si>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</si>
  <si>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</si>
  <si>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</si>
  <si>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</si>
  <si>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</si>
  <si>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</si>
  <si>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</si>
  <si>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</si>
  <si>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</si>
  <si>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</si>
  <si>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</si>
  <si>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</si>
  <si>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</si>
  <si>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</si>
  <si>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</si>
  <si>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</si>
  <si>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</si>
  <si>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</si>
  <si>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</si>
  <si>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</si>
  <si>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</si>
  <si>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</si>
  <si>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</si>
  <si>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</si>
  <si>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</si>
  <si>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</si>
  <si>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</si>
  <si>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</si>
  <si>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</si>
  <si>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</si>
  <si>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</si>
  <si>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</si>
  <si>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</si>
  <si>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</si>
  <si>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</si>
  <si>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</si>
  <si>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</si>
  <si>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</si>
  <si>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</si>
  <si>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</si>
  <si>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</si>
  <si>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</si>
  <si>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</si>
  <si>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</si>
  <si>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</si>
  <si>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</si>
  <si>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</si>
  <si>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</si>
  <si>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</si>
  <si>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</si>
  <si>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</si>
  <si>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</si>
  <si>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</si>
  <si>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</si>
  <si>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</si>
  <si>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</si>
  <si>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</si>
  <si>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</si>
  <si>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</si>
  <si>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</si>
  <si>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</si>
  <si>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</si>
  <si>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</si>
  <si>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</si>
  <si>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</si>
  <si>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</si>
  <si>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</si>
  <si>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</si>
  <si>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</si>
  <si>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</si>
  <si>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</si>
  <si>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</si>
  <si>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</si>
  <si>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</si>
  <si>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</si>
  <si>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</si>
  <si>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</si>
  <si>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</si>
  <si>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</si>
  <si>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</si>
  <si>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</si>
  <si>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</si>
  <si>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</si>
  <si>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</si>
  <si>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</si>
  <si>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</si>
  <si>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</si>
  <si>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</si>
  <si>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</si>
  <si>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</si>
  <si>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</si>
  <si>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</si>
  <si>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</si>
  <si>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</si>
  <si>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</si>
  <si>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</si>
  <si>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</si>
  <si>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</si>
  <si>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</si>
  <si>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</si>
  <si>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</si>
  <si>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</si>
  <si>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</si>
  <si>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</si>
  <si>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</si>
  <si>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</si>
  <si>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</si>
  <si>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</si>
  <si>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</si>
  <si>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</si>
  <si>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</si>
  <si>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</si>
  <si>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</si>
  <si>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</si>
  <si>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</si>
  <si>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</si>
  <si>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</si>
  <si>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</si>
  <si>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</si>
  <si>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</si>
  <si>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</si>
  <si>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</si>
  <si>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</si>
  <si>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</si>
  <si>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</si>
  <si>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</si>
  <si>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</si>
  <si>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</si>
  <si>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</si>
  <si>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</si>
  <si>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</si>
  <si>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</si>
  <si>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</si>
  <si>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</si>
  <si>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</si>
  <si>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</si>
  <si>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</si>
  <si>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</si>
  <si>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</si>
  <si>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</si>
  <si>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</si>
  <si>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</si>
  <si>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</si>
  <si>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</si>
  <si>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</si>
  <si>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</si>
  <si>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</si>
  <si>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</si>
  <si>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</si>
  <si>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</si>
  <si>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</si>
  <si>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</si>
  <si>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</si>
  <si>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</si>
  <si>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</si>
  <si>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</si>
  <si>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</si>
  <si>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</si>
  <si>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</si>
  <si>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</si>
  <si>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</si>
  <si>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</si>
  <si>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</si>
  <si>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</si>
  <si>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</si>
  <si>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</si>
  <si>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</si>
  <si>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</si>
  <si>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</si>
  <si>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</si>
  <si>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</si>
  <si>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</si>
  <si>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</si>
  <si>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</si>
  <si>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</si>
  <si>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</si>
  <si>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</si>
  <si>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</si>
  <si>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</si>
  <si>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</si>
  <si>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</si>
  <si>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</si>
  <si>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</si>
  <si>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</si>
  <si>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</si>
  <si>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</si>
  <si>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</si>
  <si>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</si>
  <si>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</si>
  <si>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</si>
  <si>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</si>
  <si>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</si>
  <si>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</si>
  <si>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</si>
  <si>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</si>
  <si>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</si>
  <si>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</si>
  <si>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</si>
  <si>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</si>
  <si>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</si>
  <si>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</si>
  <si>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</si>
  <si>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</si>
  <si>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</si>
  <si>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</si>
  <si>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</si>
  <si>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</si>
  <si>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</si>
  <si>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</si>
  <si>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</si>
  <si>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</si>
  <si>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</si>
  <si>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</si>
  <si>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</si>
  <si>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</si>
  <si>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</si>
  <si>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</si>
  <si>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</si>
  <si>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</si>
  <si>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</si>
  <si>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</si>
  <si>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</si>
  <si>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</si>
  <si>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</si>
  <si>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</si>
  <si>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</si>
  <si>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</si>
  <si>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</si>
  <si>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</si>
  <si>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</si>
  <si>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</si>
  <si>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</si>
  <si>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</si>
  <si>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</si>
  <si>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</si>
  <si>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</si>
  <si>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</si>
  <si>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</si>
  <si>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</si>
  <si>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</si>
  <si>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</si>
  <si>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</si>
  <si>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</si>
  <si>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</si>
  <si>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</si>
  <si>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</si>
  <si>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</si>
  <si>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</si>
  <si>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</si>
  <si>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</si>
  <si>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</si>
  <si>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</si>
  <si>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</si>
  <si>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</si>
  <si>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</si>
  <si>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</si>
  <si>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</si>
  <si>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</si>
  <si>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</si>
  <si>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</si>
  <si>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</si>
  <si>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</si>
  <si>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</si>
  <si>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</si>
  <si>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</si>
  <si>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</si>
  <si>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</si>
  <si>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</si>
  <si>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</si>
  <si>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</si>
  <si>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</si>
  <si>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</si>
  <si>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</si>
  <si>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</si>
  <si>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</si>
  <si>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</si>
  <si>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</si>
  <si>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</si>
  <si>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</si>
  <si>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</si>
  <si>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</si>
  <si>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</si>
  <si>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</si>
  <si>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</si>
  <si>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</si>
  <si>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</si>
  <si>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</si>
  <si>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</si>
  <si>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</si>
  <si>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</si>
  <si>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</si>
  <si>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</si>
  <si>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</si>
  <si>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</si>
  <si>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</si>
  <si>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</si>
  <si>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</si>
  <si>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</si>
  <si>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</si>
  <si>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</si>
  <si>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</si>
  <si>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</si>
  <si>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</si>
  <si>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</si>
  <si>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</si>
  <si>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</si>
  <si>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</si>
  <si>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</si>
  <si>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</si>
  <si>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</si>
  <si>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</si>
  <si>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</si>
  <si>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</si>
  <si>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</si>
  <si>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</si>
  <si>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</si>
  <si>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</si>
  <si>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</si>
  <si>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</si>
  <si>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</si>
  <si>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</si>
  <si>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</si>
  <si>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</si>
  <si>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</si>
  <si>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</si>
  <si>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</si>
  <si>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</si>
  <si>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</si>
  <si>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</si>
  <si>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</si>
  <si>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</si>
  <si>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</si>
  <si>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</si>
  <si>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</si>
  <si>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</si>
  <si>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</si>
  <si>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</si>
  <si>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</si>
  <si>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</si>
  <si>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</si>
  <si>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</si>
  <si>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</si>
  <si>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</si>
  <si>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</si>
  <si>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</si>
  <si>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</si>
  <si>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</si>
  <si>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</si>
  <si>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</si>
  <si>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</si>
  <si>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</si>
  <si>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</si>
  <si>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</si>
  <si>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</si>
  <si>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</si>
  <si>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</si>
  <si>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</si>
  <si>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</si>
  <si>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</si>
  <si>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</si>
  <si>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</si>
  <si>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</si>
  <si>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</si>
  <si>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</si>
  <si>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</si>
  <si>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</si>
  <si>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</si>
  <si>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</si>
  <si>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</si>
  <si>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</si>
  <si>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</si>
  <si>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</si>
  <si>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</si>
  <si>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</si>
  <si>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</si>
  <si>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</si>
  <si>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</si>
  <si>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</si>
  <si>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</si>
  <si>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</si>
  <si>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</si>
  <si>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</si>
  <si>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</si>
  <si>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</si>
  <si>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</si>
  <si>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</si>
  <si>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</si>
  <si>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</si>
  <si>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</si>
  <si>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</si>
  <si>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</si>
  <si>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</si>
  <si>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</si>
  <si>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</si>
  <si>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</si>
  <si>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</si>
  <si>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</si>
  <si>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</si>
  <si>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</si>
  <si>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</si>
  <si>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</si>
  <si>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</si>
  <si>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</si>
  <si>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</si>
  <si>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</si>
  <si>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</si>
  <si>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</si>
  <si>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</si>
  <si>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</si>
  <si>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</si>
  <si>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</si>
  <si>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</si>
  <si>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</si>
  <si>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</si>
  <si>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</si>
  <si>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</si>
  <si>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</si>
  <si>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</si>
  <si>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</si>
  <si>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</si>
  <si>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</si>
  <si>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</si>
  <si>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</si>
  <si>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</si>
  <si>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</si>
  <si>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</si>
  <si>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</si>
  <si>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</si>
  <si>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</si>
  <si>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</si>
  <si>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</si>
  <si>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</si>
  <si>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</si>
  <si>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</si>
  <si>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</si>
  <si>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</si>
  <si>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</si>
  <si>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</si>
  <si>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</si>
  <si>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</si>
  <si>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</si>
  <si>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</si>
  <si>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</si>
  <si>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</si>
  <si>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</si>
  <si>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</si>
  <si>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</si>
  <si>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</si>
  <si>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</si>
  <si>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</si>
  <si>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</si>
  <si>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</si>
  <si>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</si>
  <si>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</si>
  <si>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</si>
  <si>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</si>
  <si>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</si>
  <si>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</si>
  <si>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</si>
  <si>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</si>
  <si>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</si>
  <si>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</si>
  <si>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</si>
  <si>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</si>
  <si>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</si>
  <si>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</si>
  <si>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</si>
  <si>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</si>
  <si>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</si>
  <si>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</si>
  <si>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</si>
  <si>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</si>
  <si>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</si>
  <si>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</si>
  <si>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</si>
  <si>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</si>
  <si>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</si>
  <si>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</si>
  <si>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</si>
  <si>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</si>
  <si>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</si>
  <si>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</si>
  <si>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</si>
  <si>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</si>
  <si>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</si>
  <si>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</si>
  <si>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</si>
  <si>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</si>
  <si>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</si>
  <si>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</si>
  <si>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</si>
  <si>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</si>
  <si>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</si>
  <si>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</si>
  <si>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</si>
  <si>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</si>
  <si>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</si>
  <si>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</si>
  <si>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</si>
  <si>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</si>
  <si>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</si>
  <si>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</si>
  <si>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</si>
  <si>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</si>
  <si>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</si>
  <si>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</si>
  <si>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</si>
  <si>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</si>
  <si>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</si>
  <si>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</si>
  <si>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</si>
  <si>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</si>
  <si>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</si>
  <si>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</si>
  <si>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</si>
  <si>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</si>
  <si>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</si>
  <si>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</si>
  <si>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</si>
  <si>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</si>
  <si>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</si>
  <si>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</si>
  <si>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</si>
  <si>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</si>
  <si>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</si>
  <si>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</si>
  <si>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</si>
  <si>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</si>
  <si>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</si>
  <si>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</si>
  <si>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</si>
  <si>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</si>
  <si>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</si>
  <si>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</si>
  <si>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</si>
  <si>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</si>
  <si>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</si>
  <si>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</si>
  <si>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</si>
  <si>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</si>
  <si>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</si>
  <si>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</si>
  <si>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</si>
  <si>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</si>
  <si>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</si>
  <si>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</si>
  <si>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</si>
  <si>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</si>
  <si>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</si>
  <si>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</si>
  <si>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</si>
  <si>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</si>
  <si>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</si>
  <si>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</si>
  <si>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</si>
  <si>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</si>
  <si>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</si>
  <si>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</si>
  <si>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</si>
  <si>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</si>
  <si>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</si>
  <si>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</si>
  <si>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</si>
  <si>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</si>
  <si>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</si>
  <si>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</si>
  <si>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</si>
  <si>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</si>
  <si>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</si>
  <si>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</si>
  <si>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</si>
  <si>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</si>
  <si>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</si>
  <si>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</si>
  <si>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</si>
  <si>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</si>
  <si>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</si>
  <si>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</si>
  <si>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</si>
  <si>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</si>
  <si>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</si>
  <si>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</si>
  <si>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</si>
  <si>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</si>
  <si>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</si>
  <si>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</si>
  <si>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</si>
  <si>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</si>
  <si>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</si>
  <si>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</si>
  <si>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</si>
  <si>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</si>
  <si>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</si>
  <si>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</si>
  <si>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</si>
  <si>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</si>
  <si>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</si>
  <si>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</si>
  <si>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</si>
  <si>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</si>
  <si>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</si>
  <si>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</si>
  <si>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</si>
  <si>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</si>
  <si>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</si>
  <si>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</si>
  <si>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</si>
  <si>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</si>
  <si>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</si>
  <si>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</si>
  <si>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</si>
  <si>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</si>
  <si>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</si>
  <si>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</si>
  <si>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</si>
  <si>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</si>
  <si>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</si>
  <si>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</si>
  <si>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</si>
  <si>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</si>
  <si>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</si>
  <si>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</si>
  <si>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</si>
  <si>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</si>
  <si>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</si>
  <si>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</si>
  <si>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</si>
  <si>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</si>
  <si>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</si>
  <si>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</si>
  <si>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</si>
  <si>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</si>
  <si>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</si>
  <si>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</si>
  <si>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</si>
  <si>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</si>
  <si>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</si>
  <si>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</si>
  <si>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</si>
  <si>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</si>
  <si>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</si>
  <si>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</si>
  <si>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</si>
  <si>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</si>
  <si>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</si>
  <si>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</si>
  <si>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</si>
  <si>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</si>
  <si>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</si>
  <si>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</si>
  <si>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</si>
  <si>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</si>
  <si>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</si>
  <si>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</si>
  <si>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</si>
  <si>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</si>
  <si>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</si>
  <si>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</si>
  <si>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</si>
  <si>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</si>
  <si>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</si>
  <si>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</si>
  <si>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</si>
  <si>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</si>
  <si>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</si>
  <si>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</si>
  <si>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</si>
  <si>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</si>
  <si>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</si>
  <si>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</si>
  <si>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</si>
  <si>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</si>
  <si>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</si>
  <si>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</si>
  <si>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</si>
  <si>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</si>
  <si>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</si>
  <si>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</si>
  <si>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</si>
  <si>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</si>
  <si>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</si>
  <si>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</si>
  <si>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</si>
  <si>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</si>
  <si>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</si>
  <si>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</si>
  <si>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</si>
  <si>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</si>
  <si>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</si>
  <si>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</si>
  <si>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</si>
  <si>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</si>
  <si>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</si>
  <si>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</si>
  <si>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</si>
  <si>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</si>
  <si>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</si>
  <si>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</si>
  <si>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</si>
  <si>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</si>
  <si>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</si>
  <si>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</si>
  <si>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</si>
  <si>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</si>
  <si>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</si>
  <si>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</si>
  <si>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</si>
  <si>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</si>
  <si>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</si>
  <si>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</si>
  <si>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</si>
  <si>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</si>
  <si>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</si>
  <si>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</si>
  <si>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</si>
  <si>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</si>
  <si>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</si>
  <si>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</si>
  <si>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</si>
  <si>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</si>
  <si>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</si>
  <si>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</si>
  <si>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</si>
  <si>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</si>
  <si>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</si>
  <si>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</si>
  <si>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</si>
  <si>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</si>
  <si>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</si>
  <si>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</si>
  <si>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</si>
  <si>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</si>
  <si>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</si>
  <si>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</si>
  <si>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</si>
  <si>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</si>
  <si>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</si>
  <si>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</si>
  <si>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</si>
  <si>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</si>
  <si>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</si>
  <si>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</si>
  <si>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</si>
  <si>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</si>
  <si>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</si>
  <si>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</si>
  <si>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</si>
  <si>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</si>
  <si>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</si>
  <si>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</si>
  <si>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</si>
  <si>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</si>
  <si>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</si>
  <si>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</si>
  <si>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</si>
  <si>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</si>
  <si>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</si>
  <si>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</si>
  <si>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</si>
  <si>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</si>
  <si>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</si>
  <si>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</si>
  <si>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</si>
  <si>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</si>
  <si>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</si>
  <si>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</si>
  <si>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</si>
  <si>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</si>
  <si>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</si>
  <si>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</si>
  <si>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</si>
  <si>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</si>
  <si>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</si>
  <si>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</si>
  <si>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</si>
  <si>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</si>
  <si>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</si>
  <si>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</si>
  <si>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</si>
  <si>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</si>
  <si>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</si>
  <si>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</si>
  <si>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</si>
  <si>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</si>
  <si>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</si>
  <si>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</si>
  <si>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</si>
  <si>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</si>
  <si>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</si>
  <si>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</si>
  <si>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</si>
  <si>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</si>
  <si>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</si>
  <si>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</si>
  <si>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</si>
  <si>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</si>
  <si>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</si>
  <si>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</si>
  <si>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</si>
  <si>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</si>
  <si>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</si>
  <si>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</si>
  <si>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</si>
  <si>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</si>
  <si>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</si>
  <si>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</si>
  <si>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</si>
  <si>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</si>
  <si>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</si>
  <si>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</si>
  <si>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</si>
  <si>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</si>
  <si>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</si>
  <si>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</si>
  <si>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</si>
  <si>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</si>
  <si>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</si>
  <si>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</si>
  <si>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</si>
  <si>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</si>
  <si>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</si>
  <si>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</si>
  <si>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</si>
  <si>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</si>
  <si>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</si>
  <si>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</si>
  <si>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</si>
  <si>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</si>
  <si>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</si>
  <si>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</si>
  <si>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</si>
  <si>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</si>
  <si>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</si>
  <si>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</si>
  <si>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</si>
  <si>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</si>
  <si>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</si>
  <si>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</si>
  <si>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</si>
  <si>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</si>
  <si>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</si>
  <si>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</si>
  <si>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</si>
  <si>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</si>
  <si>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</si>
  <si>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</si>
  <si>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</si>
  <si>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</si>
  <si>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</si>
  <si>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</si>
  <si>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</si>
  <si>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</si>
  <si>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</si>
  <si>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</si>
  <si>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</si>
  <si>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</si>
  <si>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</si>
  <si>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</si>
  <si>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</si>
  <si>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</si>
  <si>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</si>
  <si>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</si>
  <si>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</si>
  <si>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</si>
  <si>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</si>
  <si>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</si>
  <si>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</si>
  <si>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</si>
  <si>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</si>
  <si>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</si>
  <si>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</si>
  <si>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</si>
  <si>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</si>
  <si>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</si>
  <si>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</si>
  <si>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</si>
  <si>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</si>
  <si>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</si>
  <si>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</si>
  <si>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</si>
  <si>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</si>
  <si>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</si>
  <si>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</si>
  <si>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</si>
  <si>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</si>
  <si>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</si>
  <si>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</si>
  <si>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</si>
  <si>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</si>
  <si>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</si>
  <si>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</si>
  <si>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</si>
  <si>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</si>
  <si>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</si>
  <si>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</si>
  <si>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</si>
  <si>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</si>
  <si>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</si>
  <si>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</si>
  <si>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</si>
  <si>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</si>
  <si>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</si>
  <si>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</si>
  <si>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</si>
  <si>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</si>
  <si>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</si>
  <si>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</si>
  <si>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</si>
  <si>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</si>
  <si>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</si>
  <si>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</si>
  <si>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</si>
  <si>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</si>
  <si>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</si>
  <si>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</si>
  <si>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</si>
  <si>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</si>
  <si>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</si>
  <si>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</si>
  <si>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</si>
  <si>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</si>
  <si>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</si>
  <si>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</si>
  <si>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</si>
  <si>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</si>
  <si>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</si>
  <si>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</si>
  <si>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</si>
  <si>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</si>
  <si>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</si>
  <si>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</si>
  <si>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</si>
  <si>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</si>
  <si>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</si>
  <si>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</si>
  <si>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</si>
  <si>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</si>
  <si>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</si>
  <si>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</si>
  <si>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</si>
  <si>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</si>
  <si>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</si>
  <si>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</si>
  <si>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</si>
  <si>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</si>
  <si>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</si>
  <si>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</si>
  <si>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</si>
  <si>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</si>
  <si>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</si>
  <si>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</si>
  <si>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</si>
  <si>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</si>
  <si>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</si>
  <si>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</si>
  <si>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</si>
  <si>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</si>
  <si>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</si>
  <si>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</si>
  <si>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</si>
  <si>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</si>
  <si>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</si>
  <si>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</si>
  <si>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</si>
  <si>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</si>
  <si>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</si>
  <si>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</si>
  <si>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</si>
  <si>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</si>
  <si>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</si>
  <si>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</si>
  <si>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</si>
  <si>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</si>
  <si>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</si>
  <si>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</si>
  <si>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</si>
  <si>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</si>
  <si>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</si>
  <si>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</si>
  <si>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</si>
  <si>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</si>
  <si>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</si>
  <si>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</si>
  <si>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</si>
  <si>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</si>
  <si>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</si>
  <si>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</si>
  <si>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</si>
  <si>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</si>
  <si>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</si>
  <si>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</si>
  <si>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</si>
  <si>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</si>
  <si>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</si>
  <si>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</si>
  <si>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</si>
  <si>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</si>
  <si>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</si>
  <si>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</si>
  <si>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</si>
  <si>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</si>
  <si>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</si>
  <si>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</si>
  <si>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</si>
  <si>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</si>
  <si>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</si>
  <si>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</si>
  <si>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</si>
  <si>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</si>
  <si>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</si>
  <si>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</si>
  <si>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</si>
  <si>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</si>
  <si>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</si>
  <si>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</si>
  <si>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</si>
  <si>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</si>
  <si>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</si>
  <si>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</si>
  <si>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</si>
  <si>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</si>
  <si>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</si>
  <si>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</si>
  <si>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</si>
  <si>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</si>
  <si>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</si>
  <si>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</si>
  <si>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</si>
  <si>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</si>
  <si>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</si>
  <si>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</si>
  <si>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</si>
  <si>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</si>
  <si>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</si>
  <si>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</si>
  <si>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</si>
  <si>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</si>
  <si>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</si>
  <si>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</si>
  <si>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</si>
  <si>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</si>
  <si>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</si>
  <si>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</si>
  <si>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</si>
  <si>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</si>
  <si>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</si>
  <si>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</si>
  <si>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</si>
  <si>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</si>
  <si>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</si>
  <si>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</si>
  <si>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</si>
  <si>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</si>
  <si>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</si>
  <si>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</si>
  <si>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</si>
  <si>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</si>
  <si>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</si>
  <si>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</si>
  <si>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</si>
  <si>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</si>
  <si>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</si>
  <si>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</si>
  <si>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</si>
  <si>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</si>
  <si>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</si>
  <si>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</si>
  <si>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</si>
  <si>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</si>
  <si>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</si>
  <si>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</si>
  <si>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</si>
  <si>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</si>
  <si>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</si>
  <si>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</si>
  <si>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</si>
  <si>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</si>
  <si>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</si>
  <si>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</si>
  <si>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</si>
  <si>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</si>
  <si>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</si>
  <si>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</si>
  <si>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</si>
  <si>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</si>
  <si>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</si>
  <si>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</si>
  <si>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</si>
  <si>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</si>
  <si>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</si>
  <si>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</si>
  <si>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</si>
  <si>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</si>
  <si>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</si>
  <si>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</si>
  <si>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</si>
  <si>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</si>
  <si>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</si>
  <si>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</si>
  <si>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</si>
  <si>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</si>
  <si>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</si>
  <si>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</si>
  <si>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</si>
  <si>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</si>
  <si>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</si>
  <si>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</si>
  <si>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</si>
  <si>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</si>
  <si>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</si>
  <si>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</si>
  <si>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</si>
  <si>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</si>
  <si>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</si>
  <si>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</si>
  <si>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</si>
  <si>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</si>
  <si>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</si>
  <si>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</si>
  <si>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</si>
  <si>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</si>
  <si>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</si>
  <si>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</si>
  <si>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</si>
  <si>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</si>
  <si>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</si>
  <si>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</si>
  <si>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</si>
  <si>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</si>
  <si>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</si>
  <si>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</si>
  <si>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</si>
  <si>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</si>
  <si>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</si>
  <si>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</si>
  <si>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</si>
  <si>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</si>
  <si>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</si>
  <si>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</si>
  <si>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</si>
  <si>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</si>
  <si>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</si>
  <si>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</si>
  <si>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</si>
  <si>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</si>
  <si>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</si>
  <si>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</si>
  <si>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</si>
  <si>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</si>
  <si>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</si>
  <si>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</si>
  <si>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</si>
  <si>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</si>
  <si>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</si>
  <si>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</si>
  <si>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</si>
  <si>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</si>
  <si>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</si>
  <si>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</si>
  <si>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</si>
  <si>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</si>
  <si>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</si>
  <si>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</si>
  <si>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</si>
  <si>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</si>
  <si>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</si>
  <si>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</si>
  <si>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</si>
  <si>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</si>
  <si>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</si>
  <si>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</si>
  <si>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</si>
  <si>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</si>
  <si>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</si>
  <si>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</si>
  <si>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</si>
  <si>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</si>
  <si>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</si>
  <si>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</si>
  <si>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</si>
  <si>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</si>
  <si>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</si>
  <si>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</si>
  <si>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</si>
  <si>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</si>
  <si>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</si>
  <si>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</si>
  <si>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</si>
  <si>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</si>
  <si>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</si>
  <si>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</si>
  <si>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</si>
  <si>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</si>
  <si>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</si>
  <si>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</si>
  <si>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</si>
  <si>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</si>
  <si>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</si>
  <si>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</si>
  <si>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</si>
  <si>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</si>
  <si>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</si>
  <si>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</si>
  <si>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</si>
  <si>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</si>
  <si>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</si>
  <si>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</si>
  <si>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</si>
  <si>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</si>
  <si>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</si>
  <si>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</si>
  <si>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</si>
  <si>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</si>
  <si>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</si>
  <si>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</si>
  <si>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</si>
  <si>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</si>
  <si>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</si>
  <si>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</si>
  <si>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</si>
  <si>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</si>
  <si>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</si>
  <si>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</si>
  <si>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</si>
  <si>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</si>
  <si>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</si>
  <si>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</si>
  <si>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</si>
  <si>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</si>
  <si>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</si>
  <si>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</si>
  <si>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</si>
  <si>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</si>
  <si>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</si>
  <si>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</si>
  <si>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</si>
  <si>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</si>
  <si>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</si>
  <si>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</si>
  <si>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</si>
  <si>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</si>
  <si>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</si>
  <si>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</si>
  <si>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</si>
  <si>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</si>
  <si>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</si>
  <si>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</si>
  <si>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</si>
  <si>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</si>
  <si>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</si>
  <si>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</si>
  <si>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</si>
  <si>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</si>
  <si>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</si>
  <si>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</si>
  <si>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</si>
  <si>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</si>
  <si>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</si>
  <si>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</si>
  <si>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</si>
  <si>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</si>
  <si>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</si>
  <si>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</si>
  <si>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</si>
  <si>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</si>
  <si>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</si>
  <si>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</si>
  <si>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</si>
  <si>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</si>
  <si>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</si>
  <si>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</si>
  <si>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</si>
  <si>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</si>
  <si>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</si>
  <si>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</si>
  <si>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</si>
  <si>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</si>
  <si>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</si>
  <si>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</si>
  <si>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</si>
  <si>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</si>
  <si>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</si>
  <si>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</si>
  <si>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</si>
  <si>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</si>
  <si>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</si>
  <si>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</si>
  <si>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</si>
  <si>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</si>
  <si>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</si>
  <si>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</si>
  <si>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</si>
  <si>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</si>
  <si>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</si>
  <si>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</si>
  <si>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</si>
  <si>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</si>
  <si>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</si>
  <si>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</si>
  <si>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</si>
  <si>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</si>
  <si>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</si>
  <si>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</si>
  <si>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</si>
  <si>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</si>
  <si>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</si>
  <si>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</si>
  <si>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</si>
  <si>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</si>
  <si>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</si>
  <si>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</si>
  <si>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</si>
  <si>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</si>
  <si>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</si>
  <si>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</si>
  <si>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</si>
  <si>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</si>
  <si>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</si>
  <si>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</si>
  <si>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</si>
  <si>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</si>
  <si>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</si>
  <si>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</si>
  <si>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</si>
  <si>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</si>
  <si>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</si>
  <si>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</si>
  <si>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</si>
  <si>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</si>
  <si>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</si>
  <si>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</si>
  <si>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</si>
  <si>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</si>
  <si>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</si>
  <si>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</si>
  <si>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</si>
  <si>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</si>
  <si>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</si>
  <si>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</si>
  <si>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</si>
  <si>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</si>
  <si>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</si>
  <si>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</si>
  <si>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</si>
  <si>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</si>
  <si>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</si>
  <si>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</si>
  <si>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</si>
  <si>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</si>
  <si>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</si>
  <si>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</si>
  <si>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</si>
  <si>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</si>
  <si>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</si>
  <si>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</si>
  <si>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</si>
  <si>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</si>
  <si>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</si>
  <si>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</si>
  <si>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</si>
  <si>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</si>
  <si>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</si>
  <si>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</si>
  <si>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</si>
  <si>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</si>
  <si>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</si>
  <si>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</si>
  <si>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</si>
  <si>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</si>
  <si>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</si>
  <si>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</si>
  <si>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</si>
  <si>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</si>
  <si>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</si>
  <si>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</si>
  <si>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</si>
  <si>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</si>
  <si>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</si>
  <si>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</si>
  <si>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</si>
  <si>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</si>
  <si>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</si>
  <si>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</si>
  <si>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</si>
  <si>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</si>
  <si>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</si>
  <si>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</si>
  <si>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</si>
  <si>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</si>
  <si>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</si>
  <si>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</si>
  <si>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</si>
  <si>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</si>
  <si>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</si>
  <si>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</si>
  <si>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</si>
  <si>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</si>
  <si>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</si>
  <si>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</si>
  <si>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</si>
  <si>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</si>
  <si>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</si>
  <si>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</si>
  <si>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</si>
  <si>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</si>
  <si>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</si>
  <si>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</si>
  <si>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</si>
  <si>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</si>
  <si>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</si>
  <si>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</si>
  <si>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</si>
  <si>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</si>
  <si>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</si>
  <si>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</si>
  <si>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</si>
  <si>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</si>
  <si>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</si>
  <si>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</si>
  <si>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</si>
  <si>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</si>
  <si>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</si>
  <si>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</si>
  <si>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</si>
  <si>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</si>
  <si>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</si>
  <si>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</si>
  <si>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</si>
  <si>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</si>
  <si>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</si>
  <si>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</si>
  <si>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</si>
  <si>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</si>
  <si>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</si>
  <si>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</si>
  <si>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</si>
  <si>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</si>
  <si>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</si>
  <si>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</si>
  <si>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</si>
  <si>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</si>
  <si>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</si>
  <si>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</si>
  <si>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</si>
  <si>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</si>
  <si>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</si>
  <si>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</si>
  <si>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</si>
  <si>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</si>
  <si>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</si>
  <si>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</si>
  <si>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</si>
  <si>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</si>
  <si>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</si>
  <si>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</si>
  <si>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</si>
  <si>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</si>
  <si>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</si>
  <si>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</si>
  <si>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</si>
  <si>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</si>
  <si>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</si>
  <si>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</si>
  <si>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</si>
  <si>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</si>
  <si>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</si>
  <si>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</si>
  <si>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</si>
  <si>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</si>
  <si>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</si>
  <si>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</si>
  <si>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</si>
  <si>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</si>
  <si>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</si>
  <si>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</si>
  <si>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</si>
  <si>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</si>
  <si>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</si>
  <si>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</si>
  <si>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</si>
  <si>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</si>
  <si>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</si>
  <si>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</si>
  <si>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</si>
  <si>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</si>
  <si>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</si>
  <si>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</si>
  <si>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</si>
  <si>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</si>
  <si>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</si>
  <si>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</si>
  <si>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</si>
  <si>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</si>
  <si>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</si>
  <si>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</si>
  <si>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</si>
  <si>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</si>
  <si>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</si>
  <si>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</si>
  <si>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</si>
  <si>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</si>
  <si>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</si>
  <si>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</si>
  <si>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</si>
  <si>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</si>
  <si>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</si>
  <si>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</si>
  <si>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</si>
  <si>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</si>
  <si>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</si>
  <si>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</si>
  <si>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</si>
  <si>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</si>
  <si>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</si>
  <si>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</si>
  <si>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</si>
  <si>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</si>
  <si>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</si>
  <si>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</si>
  <si>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</si>
  <si>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</si>
  <si>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</si>
  <si>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</si>
  <si>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</si>
  <si>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</si>
  <si>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</si>
  <si>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</si>
  <si>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</si>
  <si>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</si>
  <si>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</si>
  <si>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</si>
  <si>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</si>
  <si>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</si>
  <si>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</si>
  <si>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</si>
  <si>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</si>
  <si>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</si>
  <si>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</si>
  <si>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</si>
  <si>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</si>
  <si>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</si>
  <si>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</si>
  <si>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</si>
  <si>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</si>
  <si>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</si>
  <si>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</si>
  <si>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</si>
  <si>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</si>
  <si>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</si>
  <si>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</si>
  <si>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</si>
  <si>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</si>
  <si>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</si>
  <si>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</si>
  <si>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</si>
  <si>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</si>
  <si>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</si>
  <si>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</si>
  <si>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</si>
  <si>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</si>
  <si>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</si>
  <si>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</si>
  <si>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</si>
  <si>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</si>
  <si>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</si>
  <si>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</si>
  <si>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</si>
  <si>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</si>
  <si>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</si>
  <si>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</si>
  <si>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</si>
  <si>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</si>
  <si>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</si>
  <si>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</si>
  <si>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</si>
  <si>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</si>
  <si>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</si>
  <si>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</si>
  <si>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</si>
  <si>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</si>
  <si>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</si>
  <si>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</si>
  <si>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</si>
  <si>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</si>
  <si>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</si>
  <si>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</si>
  <si>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</si>
  <si>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</si>
  <si>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</si>
  <si>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</si>
  <si>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</si>
  <si>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</si>
  <si>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</si>
  <si>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</si>
  <si>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</si>
  <si>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</si>
  <si>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</si>
  <si>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</si>
  <si>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</si>
  <si>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</si>
  <si>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</si>
  <si>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</si>
  <si>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</si>
  <si>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</si>
  <si>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</si>
  <si>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</si>
  <si>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</si>
  <si>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</si>
  <si>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</si>
  <si>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</si>
  <si>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</si>
  <si>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</si>
  <si>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</si>
  <si>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</si>
  <si>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</si>
  <si>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</si>
  <si>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</si>
  <si>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</si>
  <si>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</si>
  <si>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</si>
  <si>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</si>
  <si>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</si>
  <si>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</si>
  <si>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</si>
  <si>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</si>
  <si>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</si>
  <si>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</si>
  <si>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</si>
  <si>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</si>
  <si>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</si>
  <si>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</si>
  <si>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</si>
  <si>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</si>
  <si>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</si>
  <si>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</si>
  <si>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</si>
  <si>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</si>
  <si>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</si>
  <si>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</si>
  <si>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</si>
  <si>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</si>
  <si>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</si>
  <si>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</si>
  <si>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</si>
  <si>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</si>
  <si>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</si>
  <si>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</si>
  <si>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</si>
  <si>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</si>
  <si>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</si>
  <si>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</si>
  <si>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</si>
  <si>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</si>
  <si>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</si>
  <si>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</si>
  <si>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</si>
  <si>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</si>
  <si>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</si>
  <si>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</si>
  <si>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</si>
  <si>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</si>
  <si>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</si>
  <si>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</si>
  <si>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</si>
  <si>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</si>
  <si>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</si>
  <si>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</si>
  <si>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</si>
  <si>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</si>
  <si>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</si>
  <si>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</si>
  <si>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</si>
  <si>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</si>
  <si>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</si>
  <si>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</si>
  <si>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</si>
  <si>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</si>
  <si>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</si>
  <si>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</si>
  <si>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</si>
  <si>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</si>
  <si>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</si>
  <si>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</si>
  <si>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</si>
  <si>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</si>
  <si>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</si>
  <si>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</si>
  <si>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</si>
  <si>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</si>
  <si>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</si>
  <si>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</si>
  <si>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</si>
  <si>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</si>
  <si>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</si>
  <si>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</si>
  <si>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</si>
  <si>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</si>
  <si>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</si>
  <si>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</si>
  <si>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</si>
  <si>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</si>
  <si>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</si>
  <si>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</si>
  <si>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</si>
  <si>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</si>
  <si>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</si>
  <si>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</si>
  <si>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</si>
  <si>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</si>
  <si>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</si>
  <si>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</si>
  <si>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</si>
  <si>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</si>
  <si>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</si>
  <si>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</si>
  <si>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</si>
  <si>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</si>
  <si>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</si>
  <si>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</si>
  <si>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</si>
  <si>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</si>
  <si>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</si>
  <si>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</si>
  <si>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</si>
  <si>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</si>
  <si>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</si>
  <si>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</si>
  <si>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</si>
  <si>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</si>
  <si>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</si>
  <si>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</si>
  <si>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</si>
  <si>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</si>
  <si>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</si>
  <si>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</si>
  <si>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</si>
  <si>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</si>
  <si>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</si>
  <si>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</si>
  <si>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</si>
  <si>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</si>
  <si>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</si>
  <si>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</si>
  <si>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</si>
  <si>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</si>
  <si>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</si>
  <si>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</si>
  <si>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</si>
  <si>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</si>
  <si>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</si>
  <si>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</si>
  <si>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</si>
  <si>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</si>
  <si>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</si>
  <si>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</si>
  <si>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</si>
  <si>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</si>
  <si>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</si>
  <si>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</si>
  <si>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</si>
  <si>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</si>
  <si>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</si>
  <si>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</si>
  <si>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</si>
  <si>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</si>
  <si>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</si>
  <si>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</si>
  <si>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</si>
  <si>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</si>
  <si>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</si>
  <si>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</si>
  <si>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</si>
  <si>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</si>
  <si>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</si>
  <si>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</si>
  <si>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</si>
  <si>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</si>
  <si>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</si>
  <si>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</si>
  <si>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</si>
  <si>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</si>
  <si>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</si>
  <si>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</si>
  <si>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</si>
  <si>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</si>
  <si>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</si>
  <si>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</si>
  <si>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</si>
  <si>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</si>
  <si>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</si>
  <si>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</si>
  <si>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</si>
  <si>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</si>
  <si>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</si>
  <si>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</si>
  <si>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</si>
  <si>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</si>
  <si>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</si>
  <si>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</si>
  <si>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</si>
  <si>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</si>
  <si>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</si>
  <si>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</si>
  <si>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</si>
  <si>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</si>
  <si>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</si>
  <si>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</si>
  <si>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</si>
  <si>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</si>
  <si>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</si>
  <si>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</si>
  <si>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</si>
  <si>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</si>
  <si>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</si>
  <si>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</si>
  <si>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</si>
  <si>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</si>
  <si>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</si>
  <si>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</si>
  <si>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</si>
  <si>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</si>
  <si>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</si>
  <si>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</si>
  <si>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</si>
  <si>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</si>
  <si>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</si>
  <si>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</si>
  <si>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</si>
  <si>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</si>
  <si>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</si>
  <si>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</si>
  <si>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</si>
  <si>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</si>
  <si>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</si>
  <si>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</si>
  <si>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</si>
  <si>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</si>
  <si>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</si>
  <si>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</si>
  <si>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</si>
  <si>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</si>
  <si>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</si>
  <si>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</si>
  <si>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</si>
  <si>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</si>
  <si>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</si>
  <si>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</si>
  <si>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</si>
  <si>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</si>
  <si>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</si>
  <si>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</si>
  <si>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</si>
  <si>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</si>
  <si>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</si>
  <si>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</si>
  <si>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</si>
  <si>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</si>
  <si>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</si>
  <si>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</si>
  <si>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</si>
  <si>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</si>
  <si>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</si>
  <si>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</si>
  <si>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</si>
  <si>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</si>
  <si>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</si>
  <si>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</si>
  <si>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</si>
  <si>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</si>
  <si>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</si>
  <si>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</si>
  <si>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</si>
  <si>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</si>
  <si>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</si>
  <si>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</si>
  <si>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</si>
  <si>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</si>
  <si>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</si>
  <si>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</si>
  <si>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</si>
  <si>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</si>
  <si>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</si>
  <si>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</si>
  <si>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</si>
  <si>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</si>
  <si>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</si>
  <si>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</si>
  <si>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</si>
  <si>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</si>
  <si>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</si>
  <si>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</si>
  <si>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</si>
  <si>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</si>
  <si>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</si>
  <si>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</si>
  <si>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</si>
  <si>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</si>
  <si>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</si>
  <si>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</si>
  <si>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</si>
  <si>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</si>
  <si>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</si>
  <si>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</si>
  <si>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</si>
  <si>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</si>
  <si>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</si>
  <si>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</si>
  <si>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</si>
  <si>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</si>
  <si>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</si>
  <si>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</si>
  <si>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</si>
  <si>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</si>
  <si>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</si>
  <si>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</si>
  <si>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</si>
  <si>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</si>
  <si>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</si>
  <si>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</si>
  <si>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</si>
  <si>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</si>
  <si>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</si>
  <si>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</si>
  <si>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</si>
  <si>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</si>
  <si>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</si>
  <si>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</si>
  <si>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</si>
  <si>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</si>
  <si>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</si>
  <si>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</si>
  <si>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</si>
  <si>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</si>
  <si>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</si>
  <si>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</si>
  <si>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</si>
  <si>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</si>
  <si>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</si>
  <si>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</si>
  <si>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</si>
  <si>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</si>
  <si>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</si>
  <si>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</si>
  <si>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</si>
  <si>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</si>
  <si>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</si>
  <si>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</si>
  <si>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</si>
  <si>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</si>
  <si>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</si>
  <si>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</si>
  <si>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</si>
  <si>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</si>
  <si>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</si>
  <si>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</si>
  <si>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</si>
  <si>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</si>
  <si>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</si>
  <si>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</si>
  <si>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</si>
  <si>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</si>
  <si>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</si>
  <si>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</si>
  <si>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</si>
  <si>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</si>
  <si>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</si>
  <si>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</si>
  <si>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</si>
  <si>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</si>
  <si>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</si>
  <si>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</si>
  <si>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</si>
  <si>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</si>
  <si>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</si>
  <si>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</si>
  <si>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</si>
  <si>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</si>
  <si>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</si>
  <si>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</si>
  <si>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</si>
  <si>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</si>
  <si>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</si>
  <si>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</si>
  <si>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</si>
  <si>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</si>
  <si>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</si>
  <si>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</si>
  <si>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</si>
  <si>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</si>
  <si>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</si>
  <si>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</si>
  <si>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</si>
  <si>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</si>
  <si>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</si>
  <si>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</si>
  <si>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</si>
  <si>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</si>
  <si>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</si>
  <si>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</si>
  <si>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</si>
  <si>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</si>
  <si>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</si>
  <si>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</si>
  <si>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</si>
  <si>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</si>
  <si>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</si>
  <si>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</si>
  <si>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</si>
  <si>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</si>
  <si>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</si>
  <si>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</si>
  <si>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</si>
  <si>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</si>
  <si>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</si>
  <si>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</si>
  <si>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</si>
  <si>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</si>
  <si>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</si>
  <si>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</si>
  <si>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</si>
  <si>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</si>
  <si>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</si>
  <si>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</si>
  <si>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</si>
  <si>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</si>
  <si>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</si>
  <si>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</si>
  <si>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</si>
  <si>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</si>
  <si>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</si>
  <si>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</si>
  <si>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</si>
  <si>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</si>
  <si>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</si>
  <si>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</si>
  <si>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</si>
  <si>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</si>
  <si>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</si>
  <si>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</si>
  <si>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</si>
  <si>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</si>
  <si>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</si>
  <si>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</si>
  <si>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</si>
  <si>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</si>
  <si>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</si>
  <si>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</si>
  <si>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</si>
  <si>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</si>
  <si>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</si>
  <si>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</si>
  <si>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</si>
  <si>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</si>
  <si>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</si>
  <si>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</si>
  <si>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</si>
  <si>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</si>
  <si>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</si>
  <si>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</si>
  <si>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</si>
  <si>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</si>
  <si>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</si>
  <si>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</si>
  <si>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</si>
  <si>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</si>
  <si>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</si>
  <si>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</si>
  <si>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</si>
  <si>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</si>
  <si>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</si>
  <si>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</si>
  <si>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</si>
  <si>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</si>
  <si>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</si>
  <si>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</si>
  <si>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</si>
  <si>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</si>
  <si>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</si>
  <si>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</si>
  <si>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</si>
  <si>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</si>
  <si>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</si>
  <si>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</si>
  <si>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</si>
  <si>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</si>
  <si>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</si>
  <si>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</si>
  <si>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</si>
  <si>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</si>
  <si>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</si>
  <si>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</si>
  <si>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</si>
  <si>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</si>
  <si>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</si>
  <si>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</si>
  <si>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</si>
  <si>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</si>
  <si>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</si>
  <si>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</si>
  <si>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</si>
  <si>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</si>
  <si>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</si>
  <si>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</si>
  <si>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</si>
  <si>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</si>
  <si>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</si>
  <si>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</si>
  <si>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</si>
  <si>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</si>
  <si>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</si>
  <si>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</si>
  <si>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</si>
  <si>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</si>
  <si>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</si>
  <si>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</si>
  <si>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</si>
  <si>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</si>
  <si>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</si>
  <si>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</si>
  <si>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</si>
  <si>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</si>
  <si>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</si>
  <si>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</si>
  <si>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</si>
  <si>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</si>
  <si>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</si>
  <si>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</si>
  <si>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</si>
  <si>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</si>
  <si>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</si>
  <si>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</si>
  <si>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</si>
  <si>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</si>
  <si>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</si>
  <si>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</si>
  <si>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</si>
  <si>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</si>
  <si>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</si>
  <si>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</si>
  <si>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</si>
  <si>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</si>
  <si>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</si>
  <si>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</si>
  <si>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</si>
  <si>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</si>
  <si>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</si>
  <si>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</si>
  <si>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</si>
  <si>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</si>
  <si>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</si>
  <si>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</si>
  <si>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</si>
  <si>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</si>
  <si>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</si>
  <si>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</si>
  <si>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</si>
  <si>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</si>
  <si>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</si>
  <si>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</si>
  <si>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</si>
  <si>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</si>
  <si>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</si>
  <si>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</si>
  <si>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</si>
  <si>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</si>
  <si>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</si>
  <si>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</si>
  <si>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</si>
  <si>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</si>
  <si>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</si>
  <si>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</si>
  <si>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</si>
  <si>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</si>
  <si>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</si>
  <si>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</si>
  <si>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</si>
  <si>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</si>
  <si>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</si>
  <si>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</si>
  <si>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</si>
  <si>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</si>
  <si>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</si>
  <si>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</si>
  <si>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</si>
  <si>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</si>
  <si>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</si>
  <si>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</si>
  <si>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</si>
  <si>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</si>
  <si>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</si>
  <si>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</si>
  <si>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</si>
  <si>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</si>
  <si>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</si>
  <si>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</si>
  <si>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</si>
  <si>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</si>
  <si>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</si>
  <si>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</si>
  <si>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</si>
  <si>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</si>
  <si>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</si>
  <si>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</si>
  <si>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</si>
  <si>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</si>
  <si>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</si>
  <si>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</si>
  <si>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</si>
  <si>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</si>
  <si>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</si>
  <si>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</si>
  <si>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</si>
  <si>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</si>
  <si>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</si>
  <si>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</si>
  <si>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</si>
  <si>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</si>
  <si>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</si>
  <si>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</si>
  <si>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</si>
  <si>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</si>
  <si>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</si>
  <si>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</si>
  <si>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</si>
  <si>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</si>
  <si>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</si>
  <si>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</si>
  <si>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</si>
  <si>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</si>
  <si>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</si>
  <si>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</si>
  <si>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</si>
  <si>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</si>
  <si>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</si>
  <si>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</si>
  <si>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</si>
  <si>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</si>
  <si>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</si>
  <si>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</si>
  <si>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</si>
  <si>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</si>
  <si>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</si>
  <si>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</si>
  <si>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</si>
  <si>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</si>
  <si>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</si>
  <si>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</si>
  <si>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</si>
  <si>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</si>
  <si>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</si>
  <si>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</si>
  <si>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</si>
  <si>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</si>
  <si>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</si>
  <si>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</si>
  <si>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</si>
  <si>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</si>
  <si>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</si>
  <si>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</si>
  <si>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</si>
  <si>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</si>
  <si>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</si>
  <si>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</si>
  <si>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</si>
  <si>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</si>
  <si>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</si>
  <si>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</si>
  <si>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</si>
  <si>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</si>
  <si>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</si>
  <si>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</si>
  <si>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</si>
  <si>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</si>
  <si>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</si>
  <si>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</si>
  <si>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</si>
  <si>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</si>
  <si>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</si>
  <si>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</si>
  <si>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</si>
  <si>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</si>
  <si>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</si>
  <si>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</si>
  <si>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</si>
  <si>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</si>
  <si>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</si>
  <si>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</si>
  <si>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</si>
  <si>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</si>
  <si>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</si>
  <si>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</si>
  <si>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</si>
  <si>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</si>
  <si>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</si>
  <si>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</si>
  <si>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</si>
  <si>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</si>
  <si>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</si>
  <si>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</si>
  <si>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</si>
  <si>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</si>
  <si>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</si>
  <si>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</si>
  <si>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</si>
  <si>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</si>
  <si>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</si>
  <si>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</si>
  <si>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</si>
  <si>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</si>
  <si>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</si>
  <si>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</si>
  <si>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</si>
  <si>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</si>
  <si>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</si>
  <si>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</si>
  <si>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</si>
  <si>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</si>
  <si>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</si>
  <si>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</si>
  <si>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</si>
  <si>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</si>
  <si>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</si>
  <si>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</si>
  <si>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</si>
  <si>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</si>
  <si>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</si>
  <si>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</si>
  <si>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</si>
  <si>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</si>
  <si>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</si>
  <si>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</si>
  <si>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</si>
  <si>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</si>
  <si>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</si>
  <si>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</si>
  <si>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</si>
  <si>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</si>
  <si>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</si>
  <si>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</si>
  <si>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</si>
  <si>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</si>
  <si>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</si>
  <si>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</si>
  <si>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</si>
  <si>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</si>
  <si>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</si>
  <si>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</si>
  <si>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</si>
  <si>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</si>
  <si>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</si>
  <si>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</si>
  <si>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</si>
  <si>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</si>
  <si>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</si>
  <si>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</si>
  <si>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</si>
  <si>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</si>
  <si>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</si>
  <si>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</si>
  <si>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</si>
  <si>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</si>
  <si>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</si>
  <si>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</si>
  <si>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</si>
  <si>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</si>
  <si>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</si>
  <si>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</si>
  <si>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</si>
  <si>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</si>
  <si>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</si>
  <si>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</si>
  <si>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</si>
  <si>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</si>
  <si>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</si>
  <si>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</si>
  <si>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</si>
  <si>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</si>
  <si>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</si>
  <si>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</si>
  <si>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</si>
  <si>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</si>
  <si>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</si>
  <si>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</si>
  <si>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</si>
  <si>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</si>
  <si>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</si>
  <si>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</si>
  <si>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</si>
  <si>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</si>
  <si>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</si>
  <si>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</si>
  <si>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</si>
  <si>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</si>
  <si>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</si>
  <si>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</si>
  <si>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</si>
  <si>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</si>
  <si>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</si>
  <si>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</si>
  <si>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</si>
  <si>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</si>
  <si>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</si>
  <si>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</si>
  <si>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</si>
  <si>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</si>
  <si>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</si>
  <si>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</si>
  <si>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</si>
  <si>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</si>
  <si>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</si>
  <si>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</si>
  <si>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</si>
  <si>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</si>
  <si>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</si>
  <si>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</si>
  <si>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</si>
  <si>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</si>
  <si>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</si>
  <si>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</si>
  <si>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</si>
  <si>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</si>
  <si>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</si>
  <si>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</si>
  <si>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</si>
  <si>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</si>
  <si>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</si>
  <si>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</si>
  <si>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</si>
  <si>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</si>
  <si>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</si>
  <si>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</si>
  <si>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</si>
  <si>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</si>
  <si>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</si>
  <si>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</si>
  <si>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</si>
  <si>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</si>
  <si>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</si>
  <si>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</si>
  <si>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</si>
  <si>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</si>
  <si>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</si>
  <si>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</si>
  <si>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</si>
  <si>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</si>
  <si>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</si>
  <si>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</si>
  <si>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</si>
  <si>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</si>
  <si>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</si>
  <si>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</si>
  <si>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</si>
  <si>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</si>
  <si>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</si>
  <si>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</si>
  <si>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</si>
  <si>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</si>
  <si>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</si>
  <si>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</si>
  <si>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</si>
  <si>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</si>
  <si>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</si>
  <si>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</si>
  <si>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</si>
  <si>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</si>
  <si>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</si>
  <si>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</si>
  <si>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</si>
  <si>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</si>
  <si>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</si>
  <si>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</si>
  <si>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</si>
  <si>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</si>
  <si>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</si>
  <si>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</si>
  <si>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</si>
  <si>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</si>
  <si>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</si>
  <si>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</si>
  <si>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</si>
  <si>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</si>
  <si>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</si>
  <si>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</si>
  <si>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</si>
  <si>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</si>
  <si>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</si>
  <si>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</si>
  <si>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</si>
  <si>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</si>
  <si>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</si>
  <si>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</si>
  <si>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</si>
  <si>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</si>
  <si>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</si>
  <si>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</si>
  <si>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</si>
  <si>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</si>
  <si>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</si>
  <si>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</si>
  <si>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</si>
  <si>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</si>
  <si>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</si>
  <si>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</si>
  <si>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</si>
  <si>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</si>
  <si>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</si>
  <si>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</si>
  <si>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</si>
  <si>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</si>
  <si>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</si>
  <si>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</si>
  <si>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</si>
  <si>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</si>
  <si>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</si>
  <si>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</si>
  <si>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</si>
  <si>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</si>
  <si>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</si>
  <si>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</si>
  <si>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</si>
  <si>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</si>
  <si>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</si>
  <si>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</si>
  <si>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</si>
  <si>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</si>
  <si>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</si>
  <si>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</si>
  <si>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</si>
  <si>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</si>
  <si>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</si>
  <si>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</si>
  <si>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</si>
  <si>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</si>
  <si>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</si>
  <si>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</si>
  <si>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</si>
  <si>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</si>
  <si>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</si>
  <si>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</si>
  <si>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</si>
  <si>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</si>
  <si>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</si>
  <si>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</si>
  <si>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</si>
  <si>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</si>
  <si>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</si>
  <si>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</si>
  <si>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</si>
  <si>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</si>
  <si>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</si>
  <si>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</si>
  <si>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</si>
  <si>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</si>
  <si>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</si>
  <si>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</si>
  <si>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</si>
  <si>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</si>
  <si>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</si>
  <si>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</si>
  <si>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</si>
  <si>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</si>
  <si>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</si>
  <si>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</si>
  <si>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</si>
  <si>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</si>
  <si>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</si>
  <si>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</si>
  <si>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</si>
  <si>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</si>
  <si>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</si>
  <si>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</si>
  <si>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</si>
  <si>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</si>
  <si>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</si>
  <si>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</si>
  <si>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</si>
  <si>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</si>
  <si>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</si>
  <si>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</si>
  <si>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</si>
  <si>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</si>
  <si>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</si>
  <si>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</si>
  <si>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</si>
  <si>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</si>
  <si>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</si>
  <si>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</si>
  <si>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</si>
  <si>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</si>
  <si>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</si>
  <si>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</si>
  <si>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</si>
  <si>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</si>
  <si>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</si>
  <si>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</si>
  <si>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</si>
  <si>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</si>
  <si>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</si>
  <si>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</si>
  <si>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</si>
  <si>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</si>
  <si>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</si>
  <si>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</si>
  <si>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</si>
  <si>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</si>
  <si>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</si>
  <si>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</si>
  <si>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</si>
  <si>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</si>
  <si>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</si>
  <si>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</si>
  <si>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</si>
  <si>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</si>
  <si>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</si>
  <si>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</si>
  <si>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</si>
  <si>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</si>
  <si>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</si>
  <si>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</si>
  <si>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</si>
  <si>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</si>
  <si>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</si>
  <si>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</si>
  <si>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</si>
  <si>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</si>
  <si>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</si>
  <si>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</si>
  <si>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</si>
  <si>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</si>
  <si>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</si>
  <si>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</si>
  <si>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</si>
  <si>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</si>
  <si>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</si>
  <si>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</si>
  <si>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</si>
  <si>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</si>
  <si>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</si>
  <si>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</si>
  <si>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</si>
  <si>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</si>
  <si>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</si>
  <si>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</si>
  <si>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</si>
  <si>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</si>
  <si>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</si>
  <si>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</si>
  <si>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</si>
  <si>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</si>
  <si>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</si>
  <si>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</si>
  <si>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</si>
  <si>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</si>
  <si>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</si>
  <si>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</si>
  <si>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</si>
  <si>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</si>
  <si>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</si>
  <si>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</si>
  <si>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</si>
  <si>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</si>
  <si>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</si>
  <si>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</si>
  <si>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</si>
  <si>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</si>
  <si>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</si>
  <si>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</si>
  <si>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</si>
  <si>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</si>
  <si>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</si>
  <si>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</si>
  <si>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</si>
  <si>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</si>
  <si>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</si>
  <si>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</si>
  <si>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</si>
  <si>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</si>
  <si>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</si>
  <si>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</si>
  <si>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</si>
  <si>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</si>
  <si>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</si>
  <si>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</si>
  <si>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</si>
  <si>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</si>
  <si>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</si>
  <si>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</si>
  <si>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</si>
  <si>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</si>
  <si>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</si>
  <si>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</si>
  <si>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</si>
  <si>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</si>
  <si>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</si>
  <si>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</si>
  <si>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</si>
  <si>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</si>
  <si>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</si>
  <si>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</si>
  <si>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</si>
  <si>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</si>
  <si>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</si>
  <si>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</si>
  <si>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</si>
  <si>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</si>
  <si>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</si>
  <si>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</si>
  <si>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</si>
  <si>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</si>
  <si>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</si>
  <si>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</si>
  <si>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</si>
  <si>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</si>
  <si>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</si>
  <si>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</si>
  <si>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</si>
  <si>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</si>
  <si>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</si>
  <si>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</si>
  <si>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</si>
  <si>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</si>
  <si>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</si>
  <si>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</si>
  <si>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</si>
  <si>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</si>
  <si>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</si>
  <si>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</si>
  <si>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</si>
  <si>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</si>
  <si>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</si>
  <si>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</si>
  <si>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</si>
  <si>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</si>
  <si>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</si>
  <si>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</si>
  <si>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</si>
  <si>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</si>
  <si>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</si>
  <si>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</si>
  <si>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</si>
  <si>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</si>
  <si>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</si>
  <si>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</si>
  <si>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</si>
  <si>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</si>
  <si>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</si>
  <si>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</si>
  <si>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</si>
  <si>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</si>
  <si>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</si>
  <si>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</si>
  <si>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</si>
  <si>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</si>
  <si>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</si>
  <si>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</si>
  <si>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</si>
  <si>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</si>
  <si>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</si>
  <si>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</si>
  <si>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</si>
  <si>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</si>
  <si>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</si>
  <si>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</si>
  <si>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</si>
  <si>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</si>
  <si>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</si>
  <si>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</si>
  <si>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</si>
  <si>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</si>
  <si>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</si>
  <si>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</si>
  <si>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</si>
  <si>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</si>
  <si>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</si>
  <si>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</si>
  <si>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</si>
  <si>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</si>
  <si>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</si>
  <si>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</si>
  <si>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</si>
  <si>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</si>
  <si>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</si>
  <si>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</si>
  <si>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</si>
  <si>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</si>
  <si>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</si>
  <si>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</si>
  <si>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</si>
  <si>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</si>
  <si>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</si>
  <si>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</si>
  <si>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</si>
  <si>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</si>
  <si>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</si>
  <si>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</si>
  <si>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</si>
  <si>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</si>
  <si>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</si>
  <si>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</si>
  <si>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</si>
  <si>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</si>
  <si>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</si>
  <si>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</si>
  <si>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</si>
  <si>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</si>
  <si>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</si>
  <si>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</si>
  <si>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</si>
  <si>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</si>
  <si>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</si>
  <si>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</si>
  <si>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</si>
  <si>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</si>
  <si>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</si>
  <si>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</si>
  <si>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</si>
  <si>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</si>
  <si>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</si>
  <si>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</si>
  <si>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</si>
  <si>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</si>
  <si>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</si>
  <si>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</si>
  <si>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</si>
  <si>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</si>
  <si>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</si>
  <si>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</si>
  <si>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</si>
  <si>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</si>
  <si>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</si>
  <si>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</si>
  <si>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</si>
  <si>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</si>
  <si>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</si>
  <si>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</si>
  <si>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</si>
  <si>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</si>
  <si>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</si>
  <si>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</si>
  <si>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</si>
  <si>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</si>
  <si>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</si>
  <si>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</si>
  <si>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</si>
  <si>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</si>
  <si>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</si>
  <si>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</si>
  <si>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</si>
  <si>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</si>
  <si>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</si>
  <si>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</si>
  <si>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</si>
  <si>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</si>
  <si>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</si>
  <si>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</si>
  <si>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</si>
  <si>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</si>
  <si>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</si>
  <si>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</si>
  <si>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</si>
  <si>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</si>
  <si>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</si>
  <si>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</si>
  <si>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</si>
  <si>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</si>
  <si>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</si>
  <si>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</si>
  <si>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</si>
  <si>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</si>
  <si>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</si>
  <si>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</si>
  <si>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</si>
  <si>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</si>
  <si>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</si>
  <si>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</si>
  <si>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</si>
  <si>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</si>
  <si>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</si>
  <si>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</si>
  <si>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</si>
  <si>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</si>
  <si>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</si>
  <si>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</si>
  <si>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</si>
  <si>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</si>
  <si>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</si>
  <si>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</si>
  <si>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</si>
  <si>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</si>
  <si>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</si>
  <si>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</si>
  <si>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</si>
  <si>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</si>
  <si>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</si>
  <si>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</si>
  <si>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</si>
  <si>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</si>
  <si>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</si>
  <si>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</si>
  <si>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</si>
  <si>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</si>
  <si>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</si>
  <si>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</si>
  <si>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</si>
  <si>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</si>
  <si>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</si>
  <si>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</si>
  <si>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</si>
  <si>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</si>
  <si>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</si>
  <si>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</si>
  <si>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</si>
  <si>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</si>
  <si>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</si>
  <si>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</si>
  <si>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</si>
  <si>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</si>
  <si>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</si>
  <si>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</si>
  <si>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</si>
  <si>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</si>
  <si>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</si>
  <si>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</si>
  <si>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</si>
  <si>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</si>
  <si>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</si>
  <si>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</si>
  <si>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</si>
  <si>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</si>
  <si>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</si>
  <si>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</si>
  <si>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</si>
  <si>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</si>
  <si>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</si>
  <si>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</si>
  <si>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</si>
  <si>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</si>
  <si>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</si>
  <si>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</si>
  <si>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</si>
  <si>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</si>
  <si>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</si>
  <si>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</si>
  <si>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</si>
  <si>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</si>
  <si>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</si>
  <si>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</si>
  <si>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</si>
  <si>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</si>
  <si>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</si>
  <si>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</si>
  <si>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</si>
  <si>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</si>
  <si>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</si>
  <si>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</si>
  <si>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</si>
  <si>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</si>
  <si>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</si>
  <si>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</si>
  <si>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</si>
  <si>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</si>
  <si>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</si>
  <si>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</si>
  <si>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</si>
  <si>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</si>
  <si>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</si>
  <si>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</si>
  <si>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</si>
  <si>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</si>
  <si>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</si>
  <si>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</si>
  <si>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</si>
  <si>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</si>
  <si>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</si>
  <si>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</si>
  <si>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</si>
  <si>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</si>
  <si>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</si>
  <si>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</si>
  <si>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</si>
  <si>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</si>
  <si>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</si>
  <si>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</si>
  <si>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</si>
  <si>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</si>
  <si>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</si>
  <si>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</si>
  <si>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</si>
  <si>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</si>
  <si>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</si>
  <si>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</si>
  <si>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</si>
  <si>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</si>
  <si>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</si>
  <si>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</si>
  <si>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</si>
  <si>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</si>
  <si>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</si>
  <si>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</si>
  <si>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</si>
  <si>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</si>
  <si>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</si>
  <si>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</si>
  <si>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</si>
  <si>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</si>
  <si>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</si>
  <si>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</si>
  <si>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</si>
  <si>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</si>
  <si>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</si>
  <si>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</si>
  <si>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</si>
  <si>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</si>
  <si>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</si>
  <si>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</si>
  <si>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</si>
  <si>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</si>
  <si>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</si>
  <si>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</si>
  <si>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</si>
  <si>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</si>
  <si>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</si>
  <si>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</si>
  <si>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</si>
  <si>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</si>
  <si>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</si>
  <si>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</si>
  <si>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</si>
  <si>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</si>
  <si>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</si>
  <si>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</si>
  <si>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</si>
  <si>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</si>
  <si>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</si>
  <si>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</si>
  <si>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</si>
  <si>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</si>
  <si>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</si>
  <si>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</si>
  <si>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</si>
  <si>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</si>
  <si>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</si>
  <si>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</si>
  <si>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</si>
  <si>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</si>
  <si>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</si>
  <si>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</si>
  <si>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</si>
  <si>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</si>
  <si>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</si>
  <si>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</si>
  <si>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</si>
  <si>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</si>
  <si>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</si>
  <si>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</si>
  <si>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</si>
  <si>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</si>
  <si>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</si>
  <si>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</si>
  <si>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</si>
  <si>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</si>
  <si>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</si>
  <si>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</si>
  <si>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</si>
  <si>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</si>
  <si>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</si>
  <si>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</si>
  <si>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</si>
  <si>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</si>
  <si>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</si>
  <si>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</si>
  <si>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</si>
  <si>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</si>
  <si>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</si>
  <si>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</si>
  <si>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</si>
  <si>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</si>
  <si>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</si>
  <si>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</si>
  <si>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</si>
  <si>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</si>
  <si>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</si>
  <si>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</si>
  <si>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</si>
  <si>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</si>
  <si>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</si>
  <si>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</si>
  <si>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</si>
  <si>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</si>
  <si>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</si>
  <si>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</si>
  <si>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</si>
  <si>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</si>
  <si>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</si>
  <si>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</si>
  <si>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</si>
  <si>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</si>
  <si>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</si>
  <si>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</si>
  <si>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</si>
  <si>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</si>
  <si>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</si>
  <si>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</si>
  <si>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</si>
  <si>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</si>
  <si>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</si>
  <si>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</si>
  <si>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</si>
  <si>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</si>
  <si>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</si>
  <si>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</si>
  <si>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</si>
  <si>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</si>
  <si>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</si>
  <si>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</si>
  <si>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</si>
  <si>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</si>
  <si>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</si>
  <si>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</si>
  <si>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</si>
  <si>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</si>
  <si>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</si>
  <si>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</si>
  <si>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</si>
  <si>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</si>
  <si>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</si>
  <si>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</si>
  <si>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</si>
  <si>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</si>
  <si>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</si>
  <si>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</si>
  <si>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</si>
  <si>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</si>
  <si>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</si>
  <si>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</si>
  <si>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</si>
  <si>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</si>
  <si>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</si>
  <si>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</si>
  <si>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</si>
  <si>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</si>
  <si>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</si>
  <si>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</si>
  <si>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</si>
  <si>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</si>
  <si>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</si>
  <si>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</si>
  <si>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</si>
  <si>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</si>
  <si>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</si>
  <si>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</si>
  <si>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</si>
  <si>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</si>
  <si>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</si>
  <si>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</si>
  <si>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</si>
  <si>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</si>
  <si>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</si>
  <si>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</si>
  <si>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</si>
  <si>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</si>
  <si>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</si>
  <si>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</si>
  <si>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</si>
  <si>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</si>
  <si>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</si>
  <si>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</si>
  <si>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</si>
  <si>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</si>
  <si>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</si>
  <si>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</si>
  <si>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</si>
  <si>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</si>
  <si>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</si>
  <si>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</si>
  <si>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</si>
  <si>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</si>
  <si>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</si>
  <si>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</si>
  <si>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</si>
  <si>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</si>
  <si>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</si>
  <si>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</si>
  <si>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</si>
  <si>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</si>
  <si>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</si>
  <si>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</si>
  <si>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</si>
  <si>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</si>
  <si>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</si>
  <si>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</si>
  <si>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</si>
  <si>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</si>
  <si>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</si>
  <si>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</si>
  <si>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</si>
  <si>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</si>
  <si>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</si>
  <si>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</si>
  <si>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</si>
  <si>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</si>
  <si>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</si>
  <si>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</si>
  <si>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</si>
  <si>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</si>
  <si>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</si>
  <si>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</si>
  <si>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</si>
  <si>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</si>
  <si>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</si>
  <si>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</si>
  <si>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</si>
  <si>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</si>
  <si>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</si>
  <si>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</si>
  <si>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</si>
  <si>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</si>
  <si>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</si>
  <si>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</si>
  <si>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</si>
  <si>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</si>
  <si>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</si>
  <si>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</si>
  <si>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</si>
  <si>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</si>
  <si>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</si>
  <si>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</si>
  <si>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</si>
  <si>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</si>
  <si>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</si>
  <si>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</si>
  <si>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</si>
  <si>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</si>
  <si>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</si>
  <si>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</si>
  <si>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</si>
  <si>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</si>
  <si>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</si>
  <si>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</si>
  <si>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</si>
  <si>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</si>
  <si>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</si>
  <si>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</si>
  <si>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</si>
  <si>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</si>
  <si>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</si>
  <si>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</si>
  <si>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</si>
  <si>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</si>
  <si>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</si>
  <si>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</si>
  <si>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</si>
  <si>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</si>
  <si>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</si>
  <si>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</si>
  <si>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</si>
  <si>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</si>
  <si>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</si>
  <si>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</si>
  <si>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</si>
  <si>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</si>
  <si>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</si>
  <si>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</si>
  <si>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</si>
  <si>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</si>
  <si>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</si>
  <si>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</si>
  <si>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</si>
  <si>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</si>
  <si>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</si>
  <si>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</si>
  <si>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</si>
  <si>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</si>
  <si>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</si>
  <si>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</si>
  <si>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</si>
  <si>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</si>
  <si>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</si>
  <si>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</si>
  <si>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</si>
  <si>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</si>
  <si>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</si>
  <si>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</si>
  <si>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</si>
  <si>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</si>
  <si>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</si>
  <si>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</si>
  <si>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</si>
  <si>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</si>
  <si>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</si>
  <si>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</si>
  <si>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</si>
  <si>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</si>
  <si>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</si>
  <si>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</si>
  <si>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</si>
  <si>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</si>
  <si>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</si>
  <si>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</si>
  <si>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</si>
  <si>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</si>
  <si>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</si>
  <si>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</si>
  <si>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</si>
  <si>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</si>
  <si>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</si>
  <si>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</si>
  <si>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</si>
  <si>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</si>
  <si>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</si>
  <si>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</si>
  <si>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</si>
  <si>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</si>
  <si>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</si>
  <si>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</si>
  <si>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</si>
  <si>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</si>
  <si>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</si>
  <si>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</si>
  <si>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</si>
  <si>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</si>
  <si>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</si>
  <si>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</si>
  <si>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</si>
  <si>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</si>
  <si>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</si>
  <si>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</si>
  <si>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</si>
  <si>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</si>
  <si>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</si>
  <si>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</si>
  <si>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</si>
  <si>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</si>
  <si>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</si>
  <si>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</si>
  <si>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</si>
  <si>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</si>
  <si>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</si>
  <si>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</si>
  <si>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</si>
  <si>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</si>
  <si>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</si>
  <si>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</si>
  <si>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</si>
  <si>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</si>
  <si>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</si>
  <si>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</si>
  <si>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</si>
  <si>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</si>
  <si>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</si>
  <si>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</si>
  <si>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</si>
  <si>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</si>
  <si>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</si>
  <si>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</si>
  <si>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</si>
  <si>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</si>
  <si>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</si>
  <si>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</si>
  <si>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</si>
  <si>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</si>
  <si>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</si>
  <si>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</si>
  <si>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</si>
  <si>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</si>
  <si>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</si>
  <si>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</si>
  <si>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</si>
  <si>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</si>
  <si>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</si>
  <si>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</si>
  <si>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</si>
  <si>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</si>
  <si>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</si>
  <si>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</si>
  <si>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</si>
  <si>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</si>
  <si>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</si>
  <si>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</si>
  <si>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</si>
  <si>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</si>
  <si>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</si>
  <si>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</si>
  <si>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</si>
  <si>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</si>
  <si>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</si>
  <si>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</si>
  <si>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</si>
  <si>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</si>
  <si>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</si>
  <si>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</si>
  <si>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</si>
  <si>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</si>
  <si>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</si>
  <si>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</si>
  <si>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</si>
  <si>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</si>
  <si>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</si>
  <si>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</si>
  <si>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</si>
  <si>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</si>
  <si>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</si>
  <si>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</si>
  <si>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</si>
  <si>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</si>
  <si>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</si>
  <si>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</si>
  <si>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</si>
  <si>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</si>
  <si>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</si>
  <si>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</si>
  <si>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</si>
  <si>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</si>
  <si>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</si>
  <si>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</si>
  <si>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</si>
  <si>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</si>
  <si>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</si>
  <si>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</si>
  <si>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</si>
  <si>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</si>
  <si>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</si>
  <si>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</si>
  <si>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</si>
  <si>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</si>
  <si>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</si>
  <si>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</si>
  <si>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</si>
  <si>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</si>
  <si>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</si>
  <si>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</si>
  <si>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</si>
  <si>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</si>
  <si>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</si>
  <si>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</si>
  <si>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</si>
  <si>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</si>
  <si>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</si>
  <si>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</si>
  <si>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</si>
  <si>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</si>
  <si>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</si>
  <si>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</si>
  <si>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</si>
  <si>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</si>
  <si>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</si>
  <si>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</si>
  <si>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</si>
  <si>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</si>
  <si>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</si>
  <si>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</si>
  <si>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</si>
  <si>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</si>
  <si>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</si>
  <si>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</si>
  <si>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</si>
  <si>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</si>
  <si>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</si>
  <si>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</si>
  <si>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</si>
  <si>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</si>
  <si>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</si>
  <si>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</si>
  <si>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</si>
  <si>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</si>
  <si>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</si>
  <si>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</si>
  <si>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</si>
  <si>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</si>
  <si>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</si>
  <si>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</si>
  <si>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</si>
  <si>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</si>
  <si>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</si>
  <si>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</si>
  <si>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</si>
  <si>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</si>
  <si>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</si>
  <si>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</si>
  <si>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</si>
  <si>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</si>
  <si>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</si>
  <si>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</si>
  <si>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</si>
  <si>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</si>
  <si>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</si>
  <si>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</si>
  <si>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</si>
  <si>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</si>
  <si>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</si>
  <si>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</si>
  <si>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</si>
  <si>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</si>
  <si>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</si>
  <si>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</si>
  <si>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</si>
  <si>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</si>
  <si>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</si>
  <si>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</si>
  <si>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</si>
  <si>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</si>
  <si>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</si>
  <si>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</si>
  <si>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</si>
  <si>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</si>
  <si>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</si>
  <si>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</si>
  <si>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</si>
  <si>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</si>
  <si>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</si>
  <si>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</si>
  <si>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</si>
  <si>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</si>
  <si>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</si>
  <si>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</si>
  <si>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</si>
  <si>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</si>
  <si>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</si>
  <si>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</si>
  <si>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</si>
  <si>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</si>
  <si>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</si>
  <si>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</si>
  <si>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</si>
  <si>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</si>
  <si>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</si>
  <si>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</si>
  <si>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</si>
  <si>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</si>
  <si>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</si>
  <si>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</si>
  <si>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</si>
  <si>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</si>
  <si>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</si>
  <si>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</si>
  <si>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</si>
  <si>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</si>
  <si>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</si>
  <si>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</si>
  <si>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</si>
  <si>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</si>
  <si>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</si>
  <si>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</si>
  <si>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</si>
  <si>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</si>
  <si>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</si>
  <si>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</si>
  <si>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</si>
  <si>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</si>
  <si>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</si>
  <si>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</si>
  <si>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</si>
  <si>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</si>
  <si>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</si>
  <si>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</si>
  <si>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</si>
  <si>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</si>
  <si>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</si>
  <si>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</si>
  <si>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</si>
  <si>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</si>
  <si>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</si>
  <si>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</si>
  <si>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</si>
  <si>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</si>
  <si>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</si>
  <si>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</si>
  <si>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</si>
  <si>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</si>
  <si>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</si>
  <si>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</si>
  <si>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</si>
  <si>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</si>
  <si>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</si>
  <si>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</si>
  <si>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</si>
  <si>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</si>
  <si>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</si>
  <si>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</si>
  <si>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</si>
  <si>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</si>
  <si>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</si>
  <si>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</si>
  <si>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</si>
  <si>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</si>
  <si>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</si>
  <si>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</si>
  <si>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</si>
  <si>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</si>
  <si>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</si>
  <si>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</si>
  <si>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</si>
  <si>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</si>
  <si>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</si>
  <si>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</si>
  <si>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</si>
  <si>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</si>
  <si>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</si>
  <si>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</si>
  <si>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</si>
  <si>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</si>
  <si>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</si>
  <si>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</si>
  <si>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</si>
  <si>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</si>
  <si>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</si>
  <si>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</si>
  <si>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</si>
  <si>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</si>
  <si>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</si>
  <si>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</si>
  <si>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</si>
  <si>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</si>
  <si>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</si>
  <si>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</si>
  <si>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</si>
  <si>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</si>
  <si>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</si>
  <si>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</si>
  <si>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</si>
  <si>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</si>
  <si>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</si>
  <si>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</si>
  <si>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</si>
  <si>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</si>
  <si>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</si>
  <si>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</si>
  <si>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</si>
  <si>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</si>
  <si>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</si>
  <si>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</si>
  <si>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</si>
  <si>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</si>
  <si>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</si>
  <si>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</si>
  <si>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</si>
  <si>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</si>
  <si>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</si>
  <si>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</si>
  <si>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</si>
  <si>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</si>
  <si>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</si>
  <si>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</si>
  <si>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</si>
  <si>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</si>
  <si>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</si>
  <si>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</si>
  <si>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</si>
  <si>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</si>
  <si>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</si>
  <si>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</si>
  <si>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</si>
  <si>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</si>
  <si>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</si>
  <si>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</si>
  <si>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</si>
  <si>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</si>
  <si>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</si>
  <si>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</si>
  <si>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</si>
  <si>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</si>
  <si>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</si>
  <si>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</si>
  <si>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</si>
  <si>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</si>
  <si>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</si>
  <si>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</si>
  <si>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</si>
  <si>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</si>
  <si>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</si>
  <si>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</si>
  <si>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</si>
  <si>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</si>
  <si>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</si>
  <si>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</si>
  <si>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</si>
  <si>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</si>
  <si>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</si>
  <si>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</si>
  <si>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</si>
  <si>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</si>
  <si>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</si>
  <si>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</si>
  <si>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</si>
  <si>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</si>
  <si>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</si>
  <si>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</si>
  <si>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</si>
  <si>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</si>
  <si>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</si>
  <si>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</si>
  <si>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</si>
  <si>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</si>
  <si>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</si>
  <si>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</si>
  <si>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</si>
  <si>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</si>
  <si>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</si>
  <si>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</si>
  <si>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</si>
  <si>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</si>
  <si>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</si>
  <si>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</si>
  <si>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</si>
  <si>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</si>
  <si>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</si>
  <si>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</si>
  <si>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</si>
  <si>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</si>
  <si>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</si>
  <si>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</si>
  <si>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</si>
  <si>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</si>
  <si>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</si>
  <si>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</si>
  <si>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</si>
  <si>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</si>
  <si>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</si>
  <si>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</si>
  <si>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</si>
  <si>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</si>
  <si>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</si>
  <si>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</si>
  <si>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</si>
  <si>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</si>
  <si>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</si>
  <si>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</si>
  <si>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</si>
  <si>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</si>
  <si>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</si>
  <si>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</si>
  <si>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</si>
  <si>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</si>
  <si>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</si>
  <si>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</si>
  <si>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</si>
  <si>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</si>
  <si>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</si>
  <si>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</si>
  <si>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</si>
  <si>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</si>
  <si>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</si>
  <si>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</si>
  <si>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</si>
  <si>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</si>
  <si>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</si>
  <si>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</si>
  <si>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</si>
  <si>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</si>
  <si>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</si>
  <si>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</si>
  <si>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</si>
  <si>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</si>
  <si>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</si>
  <si>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</si>
  <si>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</si>
  <si>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</si>
  <si>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</si>
  <si>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</si>
  <si>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</si>
  <si>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</si>
  <si>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</si>
  <si>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</si>
  <si>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</si>
  <si>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</si>
  <si>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</si>
  <si>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</si>
  <si>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</si>
  <si>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</si>
  <si>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</si>
  <si>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</si>
  <si>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</si>
  <si>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</si>
  <si>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</si>
  <si>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</si>
  <si>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</si>
  <si>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</si>
  <si>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</si>
  <si>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</si>
  <si>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</si>
  <si>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</si>
  <si>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</si>
  <si>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</si>
  <si>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</si>
  <si>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</si>
  <si>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</si>
  <si>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</si>
  <si>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</si>
  <si>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</si>
  <si>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</si>
  <si>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</si>
  <si>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</si>
  <si>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</si>
  <si>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</si>
  <si>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</si>
  <si>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</si>
  <si>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</si>
  <si>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</si>
  <si>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</si>
  <si>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</si>
  <si>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</si>
  <si>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</si>
  <si>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</si>
  <si>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</si>
  <si>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</si>
  <si>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</si>
  <si>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</si>
  <si>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</si>
  <si>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</si>
  <si>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</si>
  <si>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</si>
  <si>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</si>
  <si>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</si>
  <si>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</si>
  <si>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</si>
  <si>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</si>
  <si>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</si>
  <si>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</si>
  <si>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</si>
  <si>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</si>
  <si>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</si>
  <si>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</si>
  <si>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</si>
  <si>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</si>
  <si>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</si>
  <si>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</si>
  <si>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</si>
  <si>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</si>
  <si>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</si>
  <si>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</si>
  <si>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</si>
  <si>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</si>
  <si>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</si>
  <si>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</si>
  <si>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</si>
  <si>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</si>
  <si>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</si>
  <si>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</si>
  <si>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</si>
  <si>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</si>
  <si>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</si>
  <si>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</si>
  <si>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</si>
  <si>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</si>
  <si>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</si>
  <si>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</si>
  <si>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</si>
  <si>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</si>
  <si>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</si>
  <si>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</si>
  <si>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</si>
  <si>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</si>
  <si>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</si>
  <si>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</si>
  <si>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</si>
  <si>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</si>
  <si>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</si>
  <si>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</si>
  <si>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</si>
  <si>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</si>
  <si>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</si>
  <si>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</si>
  <si>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</si>
  <si>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</si>
  <si>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</si>
  <si>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</si>
  <si>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</si>
  <si>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</si>
  <si>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</si>
  <si>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</si>
  <si>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</si>
  <si>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</si>
  <si>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</si>
  <si>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</si>
  <si>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</si>
  <si>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</si>
  <si>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</si>
  <si>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</si>
  <si>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</si>
  <si>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</si>
  <si>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</si>
  <si>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</si>
  <si>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</si>
  <si>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</si>
  <si>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</si>
  <si>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</si>
  <si>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</si>
  <si>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</si>
  <si>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</si>
  <si>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</si>
  <si>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</si>
  <si>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</si>
  <si>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</si>
  <si>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</si>
  <si>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</si>
  <si>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</si>
  <si>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</si>
  <si>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</si>
  <si>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</si>
  <si>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</si>
  <si>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</si>
  <si>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</si>
  <si>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</si>
  <si>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</si>
  <si>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</si>
  <si>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</si>
  <si>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</si>
  <si>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</si>
  <si>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</si>
  <si>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</si>
  <si>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</si>
  <si>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</si>
  <si>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</si>
  <si>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</si>
  <si>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</si>
  <si>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</si>
  <si>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</si>
  <si>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</si>
  <si>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</si>
  <si>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</si>
  <si>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</si>
  <si>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</si>
  <si>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</si>
  <si>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</si>
  <si>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</si>
  <si>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</si>
  <si>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</si>
  <si>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</si>
  <si>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</si>
  <si>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</si>
  <si>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</si>
  <si>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</si>
  <si>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</si>
  <si>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</si>
  <si>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</si>
  <si>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</si>
  <si>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</si>
  <si>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</si>
  <si>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</si>
  <si>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</si>
  <si>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</si>
  <si>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</si>
  <si>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</si>
  <si>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</si>
  <si>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</si>
  <si>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</si>
  <si>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</si>
  <si>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</si>
  <si>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</si>
  <si>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</si>
  <si>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</si>
  <si>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</si>
  <si>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</si>
  <si>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</si>
  <si>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</si>
  <si>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</si>
  <si>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</si>
  <si>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</si>
  <si>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</si>
  <si>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</si>
  <si>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</si>
  <si>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</si>
  <si>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</si>
  <si>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</si>
  <si>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</si>
  <si>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</si>
  <si>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</si>
  <si>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</si>
  <si>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</si>
  <si>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</si>
  <si>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</si>
  <si>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</si>
  <si>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</si>
  <si>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</si>
  <si>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</si>
  <si>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</si>
  <si>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</si>
  <si>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</si>
  <si>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</si>
  <si>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</si>
  <si>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</si>
  <si>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</si>
  <si>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</si>
  <si>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</si>
  <si>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</si>
  <si>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</si>
  <si>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</si>
  <si>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</si>
  <si>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</si>
  <si>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</si>
  <si>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</si>
  <si>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</si>
  <si>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</si>
  <si>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</si>
  <si>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</si>
  <si>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</si>
  <si>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</si>
  <si>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</si>
  <si>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</si>
  <si>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</si>
  <si>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</si>
  <si>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</si>
  <si>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</si>
  <si>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</si>
  <si>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</si>
  <si>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</si>
  <si>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</si>
  <si>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</si>
  <si>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</si>
  <si>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</si>
  <si>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</si>
  <si>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</si>
  <si>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</si>
  <si>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</si>
  <si>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</si>
  <si>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</si>
  <si>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</si>
  <si>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</si>
  <si>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</si>
  <si>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</si>
  <si>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</si>
  <si>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</si>
  <si>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</si>
  <si>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</si>
  <si>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</si>
  <si>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</si>
  <si>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</si>
  <si>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</si>
  <si>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</si>
  <si>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</si>
  <si>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</si>
  <si>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</si>
  <si>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</si>
  <si>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</si>
  <si>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</si>
  <si>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</si>
  <si>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</si>
  <si>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</si>
  <si>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</si>
  <si>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</si>
  <si>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</si>
  <si>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</si>
  <si>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</si>
  <si>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</si>
  <si>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</si>
  <si>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</si>
  <si>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</si>
  <si>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</si>
  <si>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</si>
  <si>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</si>
  <si>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</si>
  <si>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</si>
  <si>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</si>
  <si>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</si>
  <si>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</si>
  <si>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</si>
  <si>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</si>
  <si>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</si>
  <si>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</si>
  <si>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</si>
  <si>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</si>
  <si>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</si>
  <si>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</si>
  <si>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</si>
  <si>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</si>
  <si>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</si>
  <si>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</si>
  <si>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</si>
  <si>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</si>
  <si>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</si>
  <si>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</si>
  <si>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</si>
  <si>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</si>
  <si>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</si>
  <si>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</si>
  <si>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</si>
  <si>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</si>
  <si>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</si>
  <si>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</si>
  <si>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</si>
  <si>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</si>
  <si>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</si>
  <si>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</si>
  <si>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</si>
  <si>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</si>
  <si>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</si>
  <si>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</si>
  <si>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</si>
  <si>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</si>
  <si>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</si>
  <si>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</si>
  <si>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</si>
  <si>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</si>
  <si>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</si>
  <si>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</si>
  <si>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</si>
  <si>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</si>
  <si>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</si>
  <si>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</si>
  <si>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</si>
  <si>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</si>
  <si>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</si>
  <si>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</si>
  <si>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</si>
  <si>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</si>
  <si>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</si>
  <si>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</si>
  <si>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</si>
  <si>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</si>
  <si>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</si>
  <si>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</si>
  <si>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</si>
  <si>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</si>
  <si>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</si>
  <si>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</si>
  <si>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</si>
  <si>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</si>
  <si>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</si>
  <si>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</si>
  <si>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</si>
  <si>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</si>
  <si>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</si>
  <si>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</si>
  <si>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</si>
  <si>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</si>
  <si>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</si>
  <si>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</si>
  <si>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</si>
  <si>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</si>
  <si>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</si>
  <si>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</si>
  <si>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</si>
  <si>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</si>
  <si>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</si>
  <si>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</si>
  <si>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</si>
  <si>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</si>
  <si>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</si>
  <si>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</si>
  <si>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</si>
  <si>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</si>
  <si>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</si>
  <si>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</si>
  <si>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</si>
  <si>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</si>
  <si>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</si>
  <si>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</si>
  <si>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</si>
  <si>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</si>
  <si>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</si>
  <si>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</si>
  <si>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</si>
  <si>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</si>
  <si>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</si>
  <si>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</si>
  <si>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</si>
  <si>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</si>
  <si>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</si>
  <si>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</si>
  <si>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</si>
  <si>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</si>
  <si>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</si>
  <si>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</si>
  <si>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</si>
  <si>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</si>
  <si>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</si>
  <si>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</si>
  <si>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</si>
  <si>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</si>
  <si>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</si>
  <si>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</si>
  <si>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</si>
  <si>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</si>
  <si>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</si>
  <si>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</si>
  <si>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</si>
  <si>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</si>
  <si>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</si>
  <si>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</si>
  <si>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</si>
  <si>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</si>
  <si>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</si>
  <si>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</si>
  <si>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</si>
  <si>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</si>
  <si>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</si>
  <si>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</si>
  <si>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</si>
  <si>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</si>
  <si>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</si>
  <si>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</si>
  <si>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</si>
  <si>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</si>
  <si>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</si>
  <si>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</si>
  <si>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</si>
  <si>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</si>
  <si>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</si>
  <si>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</si>
  <si>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</si>
  <si>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</si>
  <si>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</si>
  <si>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</si>
  <si>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</si>
  <si>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</si>
  <si>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</si>
  <si>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</si>
  <si>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</si>
  <si>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</si>
  <si>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</si>
  <si>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</si>
  <si>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</si>
  <si>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</si>
  <si>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</si>
  <si>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</si>
  <si>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</si>
  <si>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</si>
  <si>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</si>
  <si>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</si>
  <si>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</si>
  <si>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</si>
  <si>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</si>
  <si>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</si>
  <si>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</si>
  <si>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</si>
  <si>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</si>
  <si>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</si>
  <si>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</si>
  <si>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</si>
  <si>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</si>
  <si>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</si>
  <si>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</si>
  <si>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</si>
  <si>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</si>
  <si>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</si>
  <si>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</si>
  <si>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</si>
  <si>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</si>
  <si>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</si>
  <si>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</si>
  <si>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</si>
  <si>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</si>
  <si>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</si>
  <si>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</si>
  <si>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</si>
  <si>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</si>
  <si>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</si>
  <si>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</si>
  <si>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</si>
  <si>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</si>
  <si>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</si>
  <si>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</si>
  <si>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</si>
  <si>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</si>
  <si>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</si>
  <si>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</si>
  <si>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</si>
  <si>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</si>
  <si>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</si>
  <si>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</si>
  <si>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</si>
  <si>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</si>
  <si>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</si>
  <si>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</si>
  <si>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</si>
  <si>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</si>
  <si>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</si>
  <si>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</si>
  <si>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</si>
  <si>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</si>
  <si>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</si>
  <si>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</si>
  <si>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</si>
  <si>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</si>
  <si>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</si>
  <si>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</si>
  <si>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</si>
  <si>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</si>
  <si>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</si>
  <si>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</si>
  <si>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</si>
  <si>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</si>
  <si>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</si>
  <si>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</si>
  <si>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</si>
  <si>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</si>
  <si>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</si>
  <si>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</si>
  <si>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</si>
  <si>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</si>
  <si>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</si>
  <si>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</si>
  <si>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</si>
  <si>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</si>
  <si>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</si>
  <si>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</si>
  <si>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</si>
  <si>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</si>
  <si>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</si>
  <si>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</si>
  <si>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</si>
  <si>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</si>
  <si>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</si>
  <si>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</si>
  <si>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</si>
  <si>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</si>
  <si>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</si>
  <si>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</si>
  <si>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</si>
  <si>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</si>
  <si>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</si>
  <si>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</si>
  <si>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</si>
  <si>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</si>
  <si>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</si>
  <si>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</si>
  <si>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</si>
  <si>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</si>
  <si>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</si>
  <si>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</si>
  <si>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</si>
  <si>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</si>
  <si>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</si>
  <si>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</si>
  <si>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</si>
  <si>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</si>
  <si>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</si>
  <si>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</si>
  <si>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</si>
  <si>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</si>
  <si>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</si>
  <si>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</si>
  <si>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</si>
  <si>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</si>
  <si>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</si>
  <si>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</si>
  <si>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</si>
  <si>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</si>
  <si>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</si>
  <si>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</si>
  <si>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</si>
  <si>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</si>
  <si>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</si>
  <si>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</si>
  <si>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</si>
  <si>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</si>
  <si>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</si>
  <si>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</si>
  <si>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</si>
  <si>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</si>
  <si>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</si>
  <si>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</si>
  <si>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</si>
  <si>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</si>
  <si>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</si>
  <si>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</si>
  <si>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</si>
  <si>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</si>
  <si>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</si>
  <si>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</si>
  <si>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</si>
  <si>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</si>
  <si>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</si>
  <si>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</si>
  <si>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</si>
  <si>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</si>
  <si>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</si>
  <si>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</si>
  <si>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</si>
  <si>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</si>
  <si>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</si>
  <si>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</si>
  <si>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</si>
  <si>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</si>
  <si>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</si>
  <si>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</si>
  <si>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</si>
  <si>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</si>
  <si>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</si>
  <si>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</si>
  <si>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</si>
  <si>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</si>
  <si>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</si>
  <si>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</si>
  <si>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</si>
  <si>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</si>
  <si>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</si>
  <si>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</si>
  <si>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</si>
  <si>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</si>
  <si>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</si>
  <si>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</si>
  <si>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</si>
  <si>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</si>
  <si>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</si>
  <si>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</si>
  <si>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</si>
  <si>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</si>
  <si>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</si>
  <si>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</si>
  <si>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</si>
  <si>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</si>
  <si>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</si>
  <si>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</si>
  <si>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</si>
  <si>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</si>
  <si>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</si>
  <si>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</si>
  <si>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</si>
  <si>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</si>
  <si>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</si>
  <si>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</si>
  <si>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</si>
  <si>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</si>
  <si>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</si>
  <si>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</si>
  <si>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</si>
  <si>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</si>
  <si>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</si>
  <si>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</si>
  <si>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</si>
  <si>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</si>
  <si>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</si>
  <si>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</si>
  <si>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</si>
  <si>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</si>
  <si>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</si>
  <si>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</si>
  <si>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</si>
  <si>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</si>
  <si>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</si>
  <si>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</si>
  <si>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</si>
  <si>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</si>
  <si>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</si>
  <si>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</si>
  <si>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</si>
  <si>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</si>
  <si>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</si>
  <si>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</si>
  <si>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</si>
  <si>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</si>
  <si>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</si>
  <si>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</si>
  <si>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</si>
  <si>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</si>
  <si>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</si>
  <si>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</si>
  <si>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</si>
  <si>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</si>
  <si>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</si>
  <si>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</si>
  <si>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</si>
  <si>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</si>
  <si>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</si>
  <si>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</si>
  <si>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</si>
  <si>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</si>
  <si>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</si>
  <si>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</si>
  <si>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</si>
  <si>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</si>
  <si>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</si>
  <si>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</si>
  <si>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</si>
  <si>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</si>
  <si>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</si>
  <si>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</si>
  <si>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</si>
  <si>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</si>
  <si>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</si>
  <si>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</si>
  <si>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</si>
  <si>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</si>
  <si>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</si>
  <si>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</si>
  <si>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</si>
  <si>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</si>
  <si>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</si>
  <si>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</si>
  <si>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</si>
  <si>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</si>
  <si>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</si>
  <si>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</si>
  <si>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</si>
  <si>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</si>
  <si>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</si>
  <si>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</si>
  <si>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</si>
  <si>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</si>
  <si>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</si>
  <si>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</si>
  <si>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</si>
  <si>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</si>
  <si>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</si>
  <si>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</si>
  <si>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</si>
  <si>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</si>
  <si>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</si>
  <si>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</si>
  <si>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</si>
  <si>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</si>
  <si>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</si>
  <si>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</si>
  <si>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</si>
  <si>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</si>
  <si>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</si>
  <si>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</si>
  <si>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</si>
  <si>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</si>
  <si>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</si>
  <si>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</si>
  <si>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</si>
  <si>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</si>
  <si>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</si>
  <si>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</si>
  <si>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</si>
  <si>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</si>
  <si>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</si>
  <si>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</si>
  <si>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</si>
  <si>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</si>
  <si>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</si>
  <si>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</si>
  <si>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</si>
  <si>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</si>
  <si>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</si>
  <si>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</si>
  <si>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</si>
  <si>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</si>
  <si>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</si>
  <si>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</si>
  <si>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</si>
  <si>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</si>
  <si>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</si>
  <si>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</si>
  <si>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</si>
  <si>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</si>
  <si>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</si>
  <si>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</si>
  <si>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</si>
  <si>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</si>
  <si>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</si>
  <si>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</si>
  <si>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</si>
  <si>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</si>
  <si>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</si>
  <si>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</si>
  <si>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</si>
  <si>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</si>
  <si>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</si>
  <si>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</si>
  <si>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</si>
  <si>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</si>
  <si>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</si>
  <si>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</si>
  <si>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</si>
  <si>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</si>
  <si>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</si>
  <si>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</si>
  <si>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</si>
  <si>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</si>
  <si>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</si>
  <si>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</si>
  <si>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</si>
  <si>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</si>
  <si>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</si>
  <si>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</si>
  <si>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</si>
  <si>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</si>
  <si>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</si>
  <si>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</si>
  <si>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</si>
  <si>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</si>
  <si>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</si>
  <si>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</si>
  <si>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</si>
  <si>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</si>
  <si>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</si>
  <si>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</si>
  <si>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</si>
  <si>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</si>
  <si>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</si>
  <si>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</si>
  <si>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</si>
  <si>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</si>
  <si>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</si>
  <si>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</si>
  <si>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</si>
  <si>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</si>
  <si>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</si>
  <si>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</si>
  <si>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</si>
  <si>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</si>
  <si>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</si>
  <si>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</si>
  <si>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</si>
  <si>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</si>
  <si>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</si>
  <si>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</si>
  <si>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</si>
  <si>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</si>
  <si>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</si>
  <si>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</si>
  <si>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</si>
  <si>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</si>
  <si>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</si>
  <si>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</si>
  <si>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</si>
  <si>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</si>
  <si>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</si>
  <si>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</si>
  <si>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</si>
  <si>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</si>
  <si>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</si>
  <si>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</si>
  <si>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</si>
  <si>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</si>
  <si>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</si>
  <si>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</si>
  <si>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</si>
  <si>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</si>
  <si>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</si>
  <si>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</si>
  <si>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</si>
  <si>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</si>
  <si>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</si>
  <si>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</si>
  <si>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</si>
  <si>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</si>
  <si>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</si>
  <si>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</si>
  <si>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</si>
  <si>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</si>
  <si>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</si>
  <si>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</si>
  <si>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</si>
  <si>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</si>
  <si>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</si>
  <si>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</si>
  <si>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</si>
  <si>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</si>
  <si>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</si>
  <si>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</si>
  <si>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</si>
  <si>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</si>
  <si>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</si>
  <si>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</si>
  <si>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</si>
  <si>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</si>
  <si>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</si>
  <si>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</si>
  <si>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</si>
  <si>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</si>
  <si>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</si>
  <si>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</si>
  <si>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</si>
  <si>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</si>
  <si>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</si>
  <si>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</si>
  <si>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</si>
  <si>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</si>
  <si>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</si>
  <si>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</si>
  <si>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</si>
  <si>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</si>
  <si>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</si>
  <si>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</si>
  <si>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</si>
  <si>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</si>
  <si>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</si>
  <si>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</si>
  <si>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</si>
  <si>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</si>
  <si>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</si>
  <si>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</si>
  <si>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</si>
  <si>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</si>
  <si>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</si>
  <si>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</si>
  <si>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</si>
  <si>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</si>
  <si>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</si>
  <si>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</si>
  <si>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</si>
  <si>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</si>
  <si>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</si>
  <si>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</si>
  <si>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</si>
  <si>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</si>
  <si>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</si>
  <si>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</si>
  <si>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</si>
  <si>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</si>
  <si>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</si>
  <si>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</si>
  <si>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</si>
  <si>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</si>
  <si>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</si>
  <si>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</si>
  <si>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</si>
  <si>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</si>
  <si>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</si>
  <si>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</si>
  <si>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</si>
  <si>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</si>
  <si>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</si>
  <si>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</si>
  <si>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</si>
  <si>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</si>
  <si>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</si>
  <si>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</si>
  <si>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</si>
  <si>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</si>
  <si>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</si>
  <si>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</si>
  <si>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</si>
  <si>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</si>
  <si>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</si>
  <si>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</si>
  <si>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</si>
  <si>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</si>
  <si>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</si>
  <si>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</si>
  <si>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</si>
  <si>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</si>
  <si>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</si>
  <si>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</si>
  <si>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</si>
  <si>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</si>
  <si>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</si>
  <si>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</si>
  <si>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</si>
  <si>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</si>
  <si>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</si>
  <si>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</si>
  <si>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</si>
  <si>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</si>
  <si>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</si>
  <si>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</si>
  <si>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</si>
  <si>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</si>
  <si>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</si>
  <si>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</si>
  <si>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</si>
  <si>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</si>
  <si>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</si>
  <si>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</si>
  <si>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</si>
  <si>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</si>
  <si>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</si>
  <si>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</si>
  <si>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</si>
  <si>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</si>
  <si>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</si>
  <si>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</si>
  <si>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</si>
  <si>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</si>
  <si>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</si>
  <si>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</si>
  <si>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</si>
  <si>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</si>
  <si>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</si>
  <si>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</si>
  <si>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</si>
  <si>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</si>
  <si>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</si>
  <si>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</si>
  <si>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</si>
  <si>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</si>
  <si>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</si>
  <si>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</si>
  <si>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</si>
  <si>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</si>
  <si>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</si>
  <si>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</si>
  <si>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</si>
  <si>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</si>
  <si>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</si>
  <si>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</si>
  <si>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</si>
  <si>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</si>
  <si>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</si>
  <si>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</si>
  <si>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</si>
  <si>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</si>
  <si>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</si>
  <si>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</si>
  <si>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</si>
  <si>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</si>
  <si>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</si>
  <si>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</si>
  <si>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</si>
  <si>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</si>
  <si>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</si>
  <si>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</si>
  <si>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</si>
  <si>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</si>
  <si>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</si>
  <si>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</si>
  <si>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</si>
  <si>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</si>
  <si>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</si>
  <si>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</si>
  <si>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</si>
  <si>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</si>
  <si>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</si>
  <si>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</si>
  <si>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</si>
  <si>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</si>
  <si>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</si>
  <si>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</si>
  <si>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</si>
  <si>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</si>
  <si>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</si>
  <si>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</si>
  <si>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</si>
  <si>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</si>
  <si>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</si>
  <si>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</si>
  <si>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</si>
  <si>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</si>
  <si>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</si>
  <si>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</si>
  <si>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</si>
  <si>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</si>
  <si>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</si>
  <si>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</si>
  <si>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</si>
  <si>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</si>
  <si>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</si>
  <si>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</si>
  <si>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</si>
  <si>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</si>
  <si>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</si>
  <si>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</si>
  <si>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</si>
  <si>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</si>
  <si>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</si>
  <si>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</si>
  <si>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</si>
  <si>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</si>
  <si>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</si>
  <si>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</si>
  <si>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</si>
  <si>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</si>
  <si>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</si>
  <si>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</si>
  <si>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</si>
  <si>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</si>
  <si>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</si>
  <si>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</si>
  <si>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</si>
  <si>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</si>
  <si>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</si>
  <si>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</si>
  <si>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</si>
  <si>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</si>
  <si>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</si>
  <si>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</si>
  <si>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</si>
  <si>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</si>
  <si>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</si>
  <si>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</si>
  <si>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</si>
  <si>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</si>
  <si>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</si>
  <si>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</si>
  <si>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</si>
  <si>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</si>
  <si>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</si>
  <si>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</si>
  <si>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</si>
  <si>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</si>
  <si>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</si>
  <si>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</si>
  <si>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</si>
  <si>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</si>
  <si>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</si>
  <si>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</si>
  <si>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</si>
  <si>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</si>
  <si>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</si>
  <si>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</si>
  <si>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</si>
  <si>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</si>
  <si>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</si>
  <si>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</si>
  <si>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</si>
  <si>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</si>
  <si>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</si>
  <si>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</si>
  <si>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</si>
  <si>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</si>
  <si>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</si>
  <si>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</si>
  <si>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</si>
  <si>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</si>
  <si>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</si>
  <si>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</si>
  <si>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</si>
  <si>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</si>
  <si>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</si>
  <si>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</si>
  <si>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</si>
  <si>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</si>
  <si>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</si>
  <si>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</si>
  <si>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</si>
  <si>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</si>
  <si>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</si>
  <si>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</si>
  <si>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</si>
  <si>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</si>
  <si>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</si>
  <si>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</si>
  <si>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</si>
  <si>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</si>
  <si>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</si>
  <si>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</si>
  <si>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</si>
  <si>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</si>
  <si>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</si>
  <si>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</si>
  <si>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</si>
  <si>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</si>
  <si>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</si>
  <si>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</si>
  <si>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</si>
  <si>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</si>
  <si>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</si>
  <si>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</si>
  <si>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</si>
  <si>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</si>
  <si>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</si>
  <si>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</si>
  <si>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</si>
  <si>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</si>
  <si>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</si>
  <si>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</si>
  <si>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</si>
  <si>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</si>
  <si>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</si>
  <si>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</si>
  <si>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</si>
  <si>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</si>
  <si>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</si>
  <si>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</si>
  <si>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</si>
  <si>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</si>
  <si>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</si>
  <si>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</si>
  <si>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</si>
  <si>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</si>
  <si>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</si>
  <si>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</si>
  <si>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</si>
  <si>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</si>
  <si>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</si>
  <si>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</si>
  <si>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</si>
  <si>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</si>
  <si>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</si>
  <si>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</si>
  <si>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</si>
  <si>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</si>
  <si>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</si>
  <si>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</si>
  <si>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</si>
  <si>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</si>
  <si>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</si>
  <si>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</si>
  <si>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</si>
  <si>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</si>
  <si>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</si>
  <si>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</si>
  <si>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</si>
  <si>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</si>
  <si>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</si>
  <si>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</si>
  <si>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</si>
  <si>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</si>
  <si>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</si>
  <si>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</si>
  <si>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</si>
  <si>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</si>
  <si>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</si>
  <si>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</si>
  <si>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</si>
  <si>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</si>
  <si>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</si>
  <si>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</si>
  <si>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</si>
  <si>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</si>
  <si>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</si>
  <si>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</si>
  <si>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</si>
  <si>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</si>
  <si>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</si>
  <si>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</si>
  <si>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</si>
  <si>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</si>
  <si>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</si>
  <si>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</si>
  <si>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</si>
  <si>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</si>
  <si>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</si>
  <si>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</si>
  <si>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</si>
  <si>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</si>
  <si>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</si>
  <si>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</si>
  <si>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</si>
  <si>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</si>
  <si>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</si>
  <si>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</si>
  <si>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</si>
  <si>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</si>
  <si>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</si>
  <si>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</si>
  <si>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</si>
  <si>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</si>
  <si>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</si>
  <si>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</si>
  <si>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</si>
  <si>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</si>
  <si>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</si>
  <si>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</si>
  <si>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</si>
  <si>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</si>
  <si>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</si>
  <si>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</si>
  <si>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</si>
  <si>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</si>
  <si>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</si>
  <si>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</si>
  <si>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</si>
  <si>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</si>
  <si>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</si>
  <si>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</si>
  <si>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</si>
  <si>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</si>
  <si>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</si>
  <si>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</si>
  <si>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</si>
  <si>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</si>
  <si>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</si>
  <si>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</si>
  <si>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</si>
  <si>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</si>
  <si>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</si>
  <si>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</si>
  <si>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</si>
  <si>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</si>
  <si>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</si>
  <si>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</si>
  <si>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</si>
  <si>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</si>
  <si>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</si>
  <si>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</si>
  <si>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</si>
  <si>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</si>
  <si>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</si>
  <si>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</si>
  <si>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</si>
  <si>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</si>
  <si>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</si>
  <si>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</si>
  <si>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</si>
  <si>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</si>
  <si>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</si>
  <si>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</si>
  <si>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</si>
  <si>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</si>
  <si>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</si>
  <si>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</si>
  <si>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</si>
  <si>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</si>
  <si>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</si>
  <si>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</si>
  <si>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</si>
  <si>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</si>
  <si>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</si>
  <si>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</si>
  <si>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</si>
  <si>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</si>
  <si>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</si>
  <si>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</si>
  <si>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</si>
  <si>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</si>
  <si>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</si>
  <si>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</si>
  <si>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</si>
  <si>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</si>
  <si>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</si>
  <si>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</si>
  <si>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</si>
  <si>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</si>
  <si>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</si>
  <si>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</si>
  <si>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</si>
  <si>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</si>
  <si>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</si>
  <si>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</si>
  <si>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</si>
  <si>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</si>
  <si>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</si>
  <si>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</si>
  <si>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</si>
  <si>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</si>
  <si>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</si>
  <si>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</si>
  <si>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</si>
  <si>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</si>
  <si>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</si>
  <si>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</si>
  <si>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</si>
  <si>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</si>
  <si>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</si>
  <si>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</si>
  <si>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</si>
  <si>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</si>
  <si>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</si>
  <si>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</si>
  <si>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</si>
  <si>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</si>
  <si>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</si>
  <si>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</si>
  <si>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</si>
  <si>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</si>
  <si>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</si>
  <si>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</si>
  <si>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</si>
  <si>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</si>
  <si>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</si>
  <si>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</si>
  <si>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</si>
  <si>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</si>
  <si>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</si>
  <si>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</si>
  <si>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</si>
  <si>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</si>
  <si>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</si>
  <si>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</si>
  <si>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</si>
  <si>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</si>
  <si>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</si>
  <si>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</si>
  <si>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</si>
  <si>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</si>
  <si>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</si>
  <si>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</si>
  <si>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</si>
  <si>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</si>
  <si>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</si>
  <si>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</si>
  <si>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</si>
  <si>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</si>
  <si>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</si>
  <si>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</si>
  <si>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</si>
  <si>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</si>
  <si>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</si>
  <si>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</si>
  <si>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</si>
  <si>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</si>
  <si>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</si>
  <si>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</si>
  <si>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</si>
  <si>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</si>
  <si>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</si>
  <si>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</si>
  <si>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</si>
  <si>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</si>
  <si>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</si>
  <si>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</si>
  <si>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</si>
  <si>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</si>
  <si>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</si>
  <si>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</si>
  <si>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</si>
  <si>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</si>
  <si>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</si>
  <si>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</si>
  <si>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</si>
  <si>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</si>
  <si>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</si>
  <si>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</si>
  <si>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</si>
  <si>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</si>
  <si>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</si>
  <si>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</si>
  <si>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</si>
  <si>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</si>
  <si>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</si>
  <si>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</si>
  <si>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</si>
  <si>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</si>
  <si>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</si>
  <si>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</si>
  <si>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</si>
  <si>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</si>
  <si>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</si>
  <si>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</si>
  <si>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</si>
  <si>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</si>
  <si>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</si>
  <si>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</si>
  <si>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</si>
  <si>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</si>
  <si>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</si>
  <si>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</si>
  <si>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</si>
  <si>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</si>
  <si>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</si>
  <si>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</si>
  <si>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</si>
  <si>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</si>
  <si>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</si>
  <si>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</si>
  <si>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</si>
  <si>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</si>
  <si>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</si>
  <si>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</si>
  <si>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</si>
  <si>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</si>
  <si>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</si>
  <si>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</si>
  <si>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</si>
  <si>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</si>
  <si>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</si>
  <si>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</si>
  <si>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</si>
  <si>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</si>
  <si>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</si>
  <si>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</si>
  <si>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</si>
  <si>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</si>
  <si>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</si>
  <si>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</si>
  <si>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</si>
  <si>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</si>
  <si>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</si>
  <si>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</si>
  <si>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</si>
  <si>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</si>
  <si>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</si>
  <si>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</si>
  <si>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</si>
  <si>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</si>
  <si>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</si>
  <si>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</si>
  <si>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</si>
  <si>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</si>
  <si>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</si>
  <si>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</si>
  <si>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</si>
  <si>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</si>
  <si>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</si>
  <si>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</si>
  <si>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</si>
  <si>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</si>
  <si>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</si>
  <si>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</si>
  <si>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</si>
  <si>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</si>
  <si>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</si>
  <si>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</si>
  <si>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</si>
  <si>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</si>
  <si>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</si>
  <si>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</si>
  <si>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</si>
  <si>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</si>
  <si>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</si>
  <si>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</si>
  <si>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</si>
  <si>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</si>
  <si>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</si>
  <si>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</si>
  <si>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</si>
  <si>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</si>
  <si>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</si>
  <si>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</si>
  <si>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</si>
  <si>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</si>
  <si>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</si>
  <si>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</si>
  <si>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</si>
  <si>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</si>
  <si>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</si>
  <si>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</si>
  <si>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</si>
  <si>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</si>
  <si>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</si>
  <si>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</si>
  <si>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</si>
  <si>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</si>
  <si>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</si>
  <si>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</si>
  <si>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</si>
  <si>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</si>
  <si>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</si>
  <si>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</si>
  <si>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</si>
  <si>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</si>
  <si>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</si>
  <si>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</si>
  <si>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</si>
  <si>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</si>
  <si>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</si>
  <si>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</si>
  <si>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</si>
  <si>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</si>
  <si>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</si>
  <si>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</si>
  <si>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</si>
  <si>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</si>
  <si>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</si>
  <si>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</si>
  <si>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</si>
  <si>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</si>
  <si>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</si>
  <si>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</si>
  <si>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</si>
  <si>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</si>
  <si>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</si>
  <si>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</si>
  <si>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</si>
  <si>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</si>
  <si>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</si>
  <si>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</si>
  <si>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</si>
  <si>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</si>
  <si>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</si>
  <si>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</si>
  <si>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</si>
  <si>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</si>
  <si>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</si>
  <si>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</si>
  <si>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</si>
  <si>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</si>
  <si>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</si>
  <si>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</si>
  <si>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</si>
  <si>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</si>
  <si>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</si>
  <si>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</si>
  <si>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</si>
  <si>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</si>
  <si>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</si>
  <si>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</si>
  <si>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</si>
  <si>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</si>
  <si>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</si>
  <si>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</si>
  <si>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</si>
  <si>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</si>
  <si>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</si>
  <si>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</si>
  <si>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</si>
  <si>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</si>
  <si>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</si>
  <si>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</si>
  <si>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</si>
  <si>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</si>
  <si>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</si>
  <si>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</si>
  <si>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</si>
  <si>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</si>
  <si>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</si>
  <si>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</si>
  <si>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</si>
  <si>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</si>
  <si>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</si>
  <si>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</si>
  <si>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</si>
  <si>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</si>
  <si>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</si>
  <si>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</si>
  <si>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</si>
  <si>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</si>
  <si>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</si>
  <si>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</si>
  <si>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</si>
  <si>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</si>
  <si>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</si>
  <si>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</si>
  <si>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</si>
  <si>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</si>
  <si>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</si>
  <si>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</si>
  <si>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</si>
  <si>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</si>
  <si>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</si>
  <si>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</si>
  <si>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</si>
  <si>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</si>
  <si>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</si>
  <si>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</si>
  <si>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</si>
  <si>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</si>
  <si>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</si>
  <si>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</si>
  <si>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</si>
  <si>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</si>
  <si>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</si>
  <si>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</si>
  <si>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</si>
  <si>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</si>
  <si>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</si>
  <si>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</si>
  <si>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</si>
  <si>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</si>
  <si>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</si>
  <si>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</si>
  <si>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</si>
  <si>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</si>
  <si>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</si>
  <si>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</si>
  <si>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</si>
  <si>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</si>
  <si>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</si>
  <si>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</si>
  <si>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</si>
  <si>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</si>
  <si>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</si>
  <si>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</si>
  <si>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</si>
  <si>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</si>
  <si>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</si>
  <si>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</si>
  <si>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</si>
  <si>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</si>
  <si>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</si>
  <si>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</si>
  <si>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</si>
  <si>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</si>
  <si>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</si>
  <si>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</si>
  <si>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</si>
  <si>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</si>
  <si>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</si>
  <si>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</si>
  <si>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</si>
  <si>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</si>
  <si>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</si>
  <si>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</si>
  <si>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</si>
  <si>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</si>
  <si>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</si>
  <si>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</si>
  <si>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</si>
  <si>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</si>
  <si>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</si>
  <si>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</si>
  <si>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</si>
  <si>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</si>
  <si>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</si>
  <si>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</si>
  <si>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</si>
  <si>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</si>
  <si>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</si>
  <si>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</si>
  <si>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</si>
  <si>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</si>
  <si>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</si>
  <si>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</si>
  <si>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</si>
  <si>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</si>
  <si>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</si>
  <si>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</si>
  <si>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</si>
  <si>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</si>
  <si>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</si>
  <si>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</si>
  <si>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</si>
  <si>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</si>
  <si>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</si>
  <si>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</si>
  <si>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</si>
  <si>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</si>
  <si>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</si>
  <si>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</si>
  <si>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</si>
  <si>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</si>
  <si>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</si>
  <si>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</si>
  <si>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</si>
  <si>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</si>
  <si>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</si>
  <si>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</si>
  <si>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</si>
  <si>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</si>
  <si>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</si>
  <si>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</si>
  <si>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</si>
  <si>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</si>
  <si>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</si>
  <si>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</si>
  <si>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</si>
  <si>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</si>
  <si>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</si>
  <si>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</si>
  <si>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</si>
  <si>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</si>
  <si>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</si>
  <si>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</si>
  <si>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</si>
  <si>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</si>
  <si>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</si>
  <si>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</si>
  <si>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</si>
  <si>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</si>
  <si>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</si>
  <si>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</si>
  <si>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</si>
  <si>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</si>
  <si>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</si>
  <si>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</si>
  <si>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</si>
  <si>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</si>
  <si>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</si>
  <si>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</si>
  <si>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</si>
  <si>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</si>
  <si>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</si>
  <si>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</si>
  <si>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</si>
  <si>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</si>
  <si>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</si>
  <si>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</si>
  <si>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</si>
  <si>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</si>
  <si>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</si>
  <si>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</si>
  <si>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</si>
  <si>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</si>
  <si>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</si>
  <si>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</si>
  <si>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</si>
  <si>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</si>
  <si>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</si>
  <si>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</si>
  <si>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</si>
  <si>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</si>
  <si>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</si>
  <si>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</si>
  <si>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</si>
  <si>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</si>
  <si>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</si>
  <si>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</si>
  <si>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</si>
  <si>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</si>
  <si>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</si>
  <si>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</si>
  <si>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</si>
  <si>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</si>
  <si>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</si>
  <si>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</si>
  <si>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</si>
  <si>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</si>
  <si>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</si>
  <si>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</si>
  <si>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</si>
  <si>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</si>
  <si>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</si>
  <si>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</si>
  <si>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</si>
  <si>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</si>
  <si>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</si>
  <si>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</si>
  <si>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</si>
  <si>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</si>
  <si>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</si>
  <si>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</si>
  <si>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</si>
  <si>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</si>
  <si>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</si>
  <si>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</si>
  <si>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</si>
  <si>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</si>
  <si>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</si>
  <si>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</si>
  <si>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</si>
  <si>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</si>
  <si>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</si>
  <si>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</si>
  <si>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</si>
  <si>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</si>
  <si>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</si>
  <si>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</si>
  <si>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</si>
  <si>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</si>
  <si>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</si>
  <si>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</si>
  <si>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</si>
  <si>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</si>
  <si>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</si>
  <si>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</si>
  <si>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</si>
  <si>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</si>
  <si>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</si>
  <si>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</si>
  <si>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</si>
  <si>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</si>
  <si>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</si>
  <si>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</si>
  <si>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</si>
  <si>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</si>
  <si>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</si>
  <si>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</si>
  <si>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</si>
  <si>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</si>
  <si>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</si>
  <si>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</si>
  <si>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</si>
  <si>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</si>
  <si>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</si>
  <si>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</si>
  <si>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</si>
  <si>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</si>
  <si>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</si>
  <si>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</si>
  <si>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</si>
  <si>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</si>
  <si>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</si>
  <si>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</si>
  <si>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</si>
  <si>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</si>
  <si>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</si>
  <si>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</si>
  <si>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</si>
  <si>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</si>
  <si>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</si>
  <si>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</si>
  <si>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</si>
  <si>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</si>
  <si>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</si>
  <si>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</si>
  <si>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</si>
  <si>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</si>
  <si>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</si>
  <si>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</si>
  <si>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</si>
  <si>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</si>
  <si>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</si>
  <si>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</si>
  <si>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</si>
  <si>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</si>
  <si>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</si>
  <si>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</si>
  <si>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</si>
  <si>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</si>
  <si>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</si>
  <si>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</si>
  <si>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</si>
  <si>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</si>
  <si>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</si>
  <si>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</si>
  <si>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</si>
  <si>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</si>
  <si>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</si>
  <si>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</si>
  <si>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</si>
  <si>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</si>
  <si>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</si>
  <si>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</si>
  <si>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</si>
  <si>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</si>
  <si>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</si>
  <si>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</si>
  <si>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</si>
  <si>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</si>
  <si>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</si>
  <si>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</si>
  <si>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</si>
  <si>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</si>
  <si>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</si>
  <si>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</si>
  <si>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</si>
  <si>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</si>
  <si>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</si>
  <si>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</si>
  <si>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</si>
  <si>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</si>
  <si>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</si>
  <si>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</si>
  <si>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</si>
  <si>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</si>
  <si>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</si>
  <si>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</si>
  <si>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</si>
  <si>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</si>
  <si>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</si>
  <si>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</si>
  <si>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</si>
  <si>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</si>
  <si>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</si>
  <si>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</si>
  <si>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</si>
  <si>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</si>
  <si>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</si>
  <si>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</si>
  <si>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</si>
  <si>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</si>
  <si>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</si>
  <si>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</si>
  <si>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</si>
  <si>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</si>
  <si>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</si>
  <si>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</si>
  <si>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</si>
  <si>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</si>
  <si>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</si>
  <si>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</si>
  <si>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</si>
  <si>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</si>
  <si>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</si>
  <si>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</si>
  <si>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</si>
  <si>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</si>
  <si>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</si>
  <si>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</si>
  <si>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</si>
  <si>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</si>
  <si>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</si>
  <si>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</si>
  <si>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</si>
  <si>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</si>
  <si>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</si>
  <si>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</si>
  <si>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</si>
  <si>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</si>
  <si>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</si>
  <si>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</si>
  <si>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</si>
  <si>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</si>
  <si>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</si>
  <si>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</si>
  <si>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</si>
  <si>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</si>
  <si>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</si>
  <si>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</si>
  <si>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</si>
  <si>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</si>
  <si>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</si>
  <si>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</si>
  <si>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</si>
  <si>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</si>
  <si>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</si>
  <si>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</si>
  <si>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</si>
  <si>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</si>
  <si>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</si>
  <si>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</si>
  <si>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</si>
  <si>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</si>
  <si>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</si>
  <si>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</si>
  <si>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</si>
  <si>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</si>
  <si>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</si>
  <si>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</si>
  <si>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</si>
  <si>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</si>
  <si>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</si>
  <si>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</si>
  <si>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</si>
  <si>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</si>
  <si>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</si>
  <si>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</si>
  <si>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</si>
  <si>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</si>
  <si>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</si>
  <si>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</si>
  <si>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</si>
  <si>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</si>
  <si>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</si>
  <si>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</si>
  <si>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</si>
  <si>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</si>
  <si>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</si>
  <si>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</si>
  <si>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</si>
  <si>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</si>
  <si>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</si>
  <si>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</si>
  <si>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</si>
  <si>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</si>
  <si>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</si>
  <si>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</si>
  <si>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</si>
  <si>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</si>
  <si>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</si>
  <si>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</si>
  <si>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</si>
  <si>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</si>
  <si>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</si>
  <si>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</si>
  <si>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</si>
  <si>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</si>
  <si>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</si>
  <si>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</si>
  <si>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</si>
  <si>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</si>
  <si>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</si>
  <si>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</si>
  <si>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</si>
  <si>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</si>
  <si>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</si>
  <si>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</si>
  <si>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</si>
  <si>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</si>
  <si>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</si>
  <si>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</si>
  <si>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</si>
  <si>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</si>
  <si>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</si>
  <si>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</si>
  <si>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</si>
  <si>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</si>
  <si>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</si>
  <si>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</si>
  <si>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</si>
  <si>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</si>
  <si>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</si>
  <si>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</si>
  <si>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</si>
  <si>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</si>
  <si>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</si>
  <si>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</si>
  <si>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</si>
  <si>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</si>
  <si>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</si>
  <si>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</si>
  <si>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</si>
  <si>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</si>
  <si>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</si>
  <si>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</si>
  <si>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</si>
  <si>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</si>
  <si>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</si>
  <si>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</si>
  <si>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</si>
  <si>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</si>
  <si>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</si>
  <si>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</si>
  <si>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</si>
  <si>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</si>
  <si>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</si>
  <si>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</si>
  <si>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</si>
  <si>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</si>
  <si>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</si>
  <si>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</si>
  <si>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</si>
  <si>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</si>
  <si>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</si>
  <si>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</si>
  <si>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</si>
  <si>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</si>
  <si>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</si>
  <si>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</si>
  <si>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</si>
  <si>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</si>
  <si>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</si>
  <si>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</si>
  <si>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</si>
  <si>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</si>
  <si>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</si>
  <si>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</si>
  <si>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</si>
  <si>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</si>
  <si>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</si>
  <si>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</si>
  <si>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</si>
  <si>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</si>
  <si>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</si>
  <si>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</si>
  <si>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</si>
  <si>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</si>
  <si>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</si>
  <si>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</si>
  <si>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</si>
  <si>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</si>
  <si>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</si>
  <si>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</si>
  <si>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</si>
  <si>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</si>
  <si>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</si>
  <si>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</si>
  <si>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</si>
  <si>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</si>
  <si>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</si>
  <si>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</si>
  <si>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</si>
  <si>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</si>
  <si>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</si>
  <si>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</si>
  <si>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</si>
  <si>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</si>
  <si>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</si>
  <si>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</si>
  <si>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</si>
  <si>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</si>
  <si>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</si>
  <si>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</si>
  <si>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</si>
  <si>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</si>
  <si>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</si>
  <si>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</si>
  <si>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</si>
  <si>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</si>
  <si>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</si>
  <si>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</si>
  <si>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</si>
  <si>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</si>
  <si>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</si>
  <si>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</si>
  <si>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</si>
  <si>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</si>
  <si>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</si>
  <si>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</si>
  <si>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</si>
  <si>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</si>
  <si>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</si>
  <si>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</si>
  <si>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</si>
  <si>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</si>
  <si>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</si>
  <si>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</si>
  <si>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</si>
  <si>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</si>
  <si>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</si>
  <si>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</si>
  <si>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</si>
  <si>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</si>
  <si>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</si>
  <si>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</si>
  <si>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</si>
  <si>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</si>
  <si>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</si>
  <si>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</si>
  <si>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</si>
  <si>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</si>
  <si>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</si>
  <si>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</si>
  <si>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</si>
  <si>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</si>
  <si>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</si>
  <si>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</si>
  <si>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</si>
  <si>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</si>
  <si>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</si>
  <si>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</si>
  <si>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</si>
  <si>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</si>
  <si>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</si>
  <si>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</si>
  <si>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</si>
  <si>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</si>
  <si>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</si>
  <si>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</si>
  <si>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</si>
  <si>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</si>
  <si>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</si>
  <si>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</si>
  <si>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</si>
  <si>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</si>
  <si>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</si>
  <si>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</si>
  <si>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</si>
  <si>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</si>
  <si>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</si>
  <si>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</si>
  <si>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</si>
  <si>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</si>
  <si>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</si>
  <si>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</si>
  <si>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</si>
  <si>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</si>
  <si>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</si>
  <si>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</si>
  <si>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</si>
  <si>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</si>
  <si>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</si>
  <si>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</si>
  <si>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</si>
  <si>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</si>
  <si>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</si>
  <si>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</si>
  <si>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</si>
  <si>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</si>
  <si>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</si>
  <si>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</si>
  <si>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</si>
  <si>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</si>
  <si>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</si>
  <si>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</si>
  <si>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</si>
  <si>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</si>
  <si>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</si>
  <si>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</si>
  <si>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</si>
  <si>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</si>
  <si>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</si>
  <si>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</si>
  <si>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</si>
  <si>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</si>
  <si>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</si>
  <si>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</si>
  <si>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</si>
  <si>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</si>
  <si>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</si>
  <si>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</si>
  <si>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</si>
  <si>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</si>
  <si>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</si>
  <si>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</si>
  <si>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</si>
  <si>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</si>
  <si>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</si>
  <si>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</si>
  <si>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</si>
  <si>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</si>
  <si>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</si>
  <si>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</si>
  <si>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</si>
  <si>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</si>
  <si>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</si>
  <si>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</si>
  <si>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</si>
  <si>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</si>
  <si>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</si>
  <si>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</si>
  <si>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</si>
  <si>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</si>
  <si>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</si>
  <si>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</si>
  <si>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</si>
  <si>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</si>
  <si>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</si>
  <si>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</si>
  <si>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</si>
  <si>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</si>
  <si>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</si>
  <si>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</si>
  <si>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</si>
  <si>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</si>
  <si>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</si>
  <si>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</si>
  <si>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</si>
  <si>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</si>
  <si>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</si>
  <si>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</si>
  <si>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</si>
  <si>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</si>
  <si>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</si>
  <si>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</si>
  <si>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</si>
  <si>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</si>
  <si>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</si>
  <si>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</si>
  <si>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</si>
  <si>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</si>
  <si>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</si>
  <si>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</si>
  <si>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</si>
  <si>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</si>
  <si>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</si>
  <si>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</si>
  <si>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</si>
  <si>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</si>
  <si>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</si>
  <si>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</si>
  <si>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</si>
  <si>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</si>
  <si>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</si>
  <si>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</si>
  <si>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</si>
  <si>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</si>
  <si>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</si>
  <si>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</si>
  <si>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</si>
  <si>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</si>
  <si>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</si>
  <si>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</si>
  <si>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</si>
  <si>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</si>
  <si>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</si>
  <si>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</si>
  <si>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</si>
  <si>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</si>
  <si>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</si>
  <si>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</si>
  <si>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</si>
  <si>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</si>
  <si>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</si>
  <si>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</si>
  <si>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</si>
  <si>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</si>
  <si>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</si>
  <si>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</si>
  <si>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</si>
  <si>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</si>
  <si>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</si>
  <si>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</si>
  <si>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</si>
  <si>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</si>
  <si>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</si>
  <si>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</si>
  <si>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</si>
  <si>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</si>
  <si>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</si>
  <si>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</si>
  <si>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</si>
  <si>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</si>
  <si>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</si>
  <si>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</si>
  <si>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</si>
  <si>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</si>
  <si>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</si>
  <si>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</si>
  <si>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</si>
  <si>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</si>
  <si>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</si>
  <si>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</si>
  <si>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</si>
  <si>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</si>
  <si>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</si>
  <si>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</si>
  <si>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</si>
  <si>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</si>
  <si>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</si>
  <si>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</si>
  <si>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</si>
  <si>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</si>
  <si>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</si>
  <si>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</si>
  <si>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</si>
  <si>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</si>
  <si>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</si>
  <si>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</si>
  <si>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</si>
  <si>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</si>
  <si>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</si>
  <si>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</si>
  <si>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</si>
  <si>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</si>
  <si>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</si>
  <si>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</si>
  <si>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</si>
  <si>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</si>
  <si>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</si>
  <si>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</si>
  <si>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</si>
  <si>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</si>
  <si>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</si>
  <si>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</si>
  <si>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</si>
  <si>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</si>
  <si>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</si>
  <si>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</si>
  <si>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</si>
  <si>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</si>
  <si>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</si>
  <si>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</si>
  <si>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</si>
  <si>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</si>
  <si>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</si>
  <si>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</si>
  <si>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</si>
  <si>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</si>
  <si>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</si>
  <si>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</si>
  <si>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</si>
  <si>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</si>
  <si>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</si>
  <si>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</si>
  <si>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</si>
  <si>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</si>
  <si>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</si>
  <si>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</si>
  <si>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</si>
  <si>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</si>
  <si>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</si>
  <si>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</si>
  <si>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</si>
  <si>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</si>
  <si>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</si>
  <si>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</si>
  <si>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</si>
  <si>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</si>
  <si>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</si>
  <si>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</si>
  <si>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</si>
  <si>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</si>
  <si>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</si>
  <si>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</si>
  <si>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</si>
  <si>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</si>
  <si>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</si>
  <si>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</si>
  <si>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</si>
  <si>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</si>
  <si>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</si>
  <si>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</si>
  <si>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</si>
  <si>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</si>
  <si>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</si>
  <si>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</si>
  <si>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</si>
  <si>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</si>
  <si>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</si>
  <si>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</si>
  <si>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</si>
  <si>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</si>
  <si>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</si>
  <si>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</si>
  <si>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</si>
  <si>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</si>
  <si>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</si>
  <si>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</si>
  <si>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</si>
  <si>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</si>
  <si>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</si>
  <si>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</si>
  <si>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</si>
  <si>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</si>
  <si>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</si>
  <si>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</si>
  <si>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</si>
  <si>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</si>
  <si>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</si>
  <si>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</si>
  <si>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</si>
  <si>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</si>
  <si>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</si>
  <si>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</si>
  <si>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</si>
  <si>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</si>
  <si>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</si>
  <si>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</si>
  <si>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</si>
  <si>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</si>
  <si>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</si>
  <si>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</si>
  <si>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</si>
  <si>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</si>
  <si>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</si>
  <si>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</si>
  <si>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</si>
  <si>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</si>
  <si>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</si>
  <si>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</si>
  <si>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</si>
  <si>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</si>
  <si>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</si>
  <si>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</si>
  <si>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</si>
  <si>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</si>
  <si>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</si>
  <si>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</si>
  <si>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</si>
  <si>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</si>
  <si>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</si>
  <si>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</si>
  <si>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</si>
  <si>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</si>
  <si>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</si>
  <si>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</si>
  <si>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</si>
  <si>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</si>
  <si>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</si>
  <si>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</si>
  <si>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</si>
  <si>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</si>
  <si>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</si>
  <si>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</si>
  <si>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</si>
  <si>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</si>
  <si>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</si>
  <si>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</si>
  <si>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</si>
  <si>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</si>
  <si>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</si>
  <si>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</si>
  <si>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</si>
  <si>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</si>
  <si>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</si>
  <si>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</si>
  <si>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</si>
  <si>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</si>
  <si>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</si>
  <si>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</si>
  <si>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</si>
  <si>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</si>
  <si>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</si>
  <si>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</si>
  <si>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</si>
  <si>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</si>
  <si>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</si>
  <si>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</si>
  <si>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</si>
  <si>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</si>
  <si>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</si>
  <si>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</si>
  <si>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</si>
  <si>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</si>
  <si>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</si>
  <si>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</si>
  <si>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</si>
  <si>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</si>
  <si>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</si>
  <si>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</si>
  <si>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</si>
  <si>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</si>
  <si>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</si>
  <si>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</si>
  <si>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</si>
  <si>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</si>
  <si>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</si>
  <si>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</si>
  <si>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</si>
  <si>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</si>
  <si>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</si>
  <si>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</si>
  <si>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</si>
  <si>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</si>
  <si>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</si>
  <si>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</si>
  <si>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</si>
  <si>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</si>
  <si>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</si>
  <si>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</si>
  <si>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</si>
  <si>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</si>
  <si>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</si>
  <si>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</si>
  <si>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</si>
  <si>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</si>
  <si>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</si>
  <si>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</si>
  <si>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</si>
  <si>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</si>
  <si>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</si>
  <si>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</si>
  <si>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</si>
  <si>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</si>
  <si>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</si>
  <si>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</si>
  <si>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</si>
  <si>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</si>
  <si>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</si>
  <si>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</si>
  <si>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</si>
  <si>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</si>
  <si>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</si>
  <si>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</si>
  <si>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</si>
  <si>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</si>
  <si>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</si>
  <si>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</si>
  <si>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</si>
  <si>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</si>
  <si>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</si>
  <si>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</si>
  <si>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</si>
  <si>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</si>
  <si>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</si>
  <si>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</si>
  <si>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</si>
  <si>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</si>
  <si>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</si>
  <si>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</si>
  <si>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</si>
  <si>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</si>
  <si>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</si>
  <si>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</si>
  <si>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</si>
  <si>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</si>
  <si>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</si>
  <si>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</si>
  <si>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</si>
  <si>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</si>
  <si>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</si>
  <si>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</si>
  <si>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</si>
  <si>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</si>
  <si>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</si>
  <si>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</si>
  <si>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</si>
  <si>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</si>
  <si>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</si>
  <si>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</si>
  <si>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</si>
  <si>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</si>
  <si>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</si>
  <si>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</si>
  <si>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</si>
  <si>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</si>
  <si>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</si>
  <si>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</si>
  <si>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</si>
  <si>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</si>
  <si>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</si>
  <si>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</si>
  <si>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</si>
  <si>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</si>
  <si>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</si>
  <si>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</si>
  <si>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</si>
  <si>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</si>
  <si>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</si>
  <si>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</si>
  <si>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</si>
  <si>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</si>
  <si>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</si>
  <si>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</si>
  <si>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</si>
  <si>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</si>
  <si>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</si>
  <si>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</si>
  <si>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</si>
  <si>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</si>
  <si>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</si>
  <si>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</si>
  <si>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</si>
  <si>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</si>
  <si>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</si>
  <si>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</si>
  <si>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</si>
  <si>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</si>
  <si>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</si>
  <si>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</si>
  <si>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</si>
  <si>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</si>
  <si>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</si>
  <si>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</si>
  <si>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</si>
  <si>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</si>
  <si>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</si>
  <si>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</si>
  <si>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</si>
  <si>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</si>
  <si>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</si>
  <si>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</si>
  <si>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</si>
  <si>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</si>
  <si>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</si>
  <si>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</si>
  <si>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</si>
  <si>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</si>
  <si>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</si>
  <si>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</si>
  <si>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</si>
  <si>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</si>
  <si>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</si>
  <si>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</si>
  <si>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</si>
  <si>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</si>
  <si>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</si>
  <si>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</si>
  <si>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</si>
  <si>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</si>
  <si>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</si>
  <si>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</si>
  <si>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</si>
  <si>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</si>
  <si>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</si>
  <si>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</si>
  <si>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</si>
  <si>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</si>
  <si>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</si>
  <si>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</si>
  <si>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</si>
  <si>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</si>
  <si>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</si>
  <si>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</si>
  <si>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</si>
  <si>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</si>
  <si>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</si>
  <si>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</si>
  <si>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</si>
  <si>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</si>
  <si>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</si>
  <si>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</si>
  <si>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</si>
  <si>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</si>
  <si>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</si>
  <si>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</si>
  <si>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</si>
  <si>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</si>
  <si>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</si>
  <si>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</si>
  <si>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</si>
  <si>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</si>
  <si>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</si>
  <si>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</si>
  <si>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</si>
  <si>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</si>
  <si>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</si>
  <si>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</si>
  <si>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</si>
  <si>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</si>
  <si>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</si>
  <si>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</si>
  <si>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</si>
  <si>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</si>
  <si>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</si>
  <si>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</si>
  <si>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</si>
  <si>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</si>
  <si>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</si>
  <si>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</si>
  <si>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</si>
  <si>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</si>
  <si>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</si>
  <si>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</si>
  <si>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</si>
  <si>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</si>
  <si>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</si>
  <si>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</si>
  <si>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</si>
  <si>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</si>
  <si>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</si>
  <si>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</si>
  <si>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</si>
  <si>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</si>
  <si>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</si>
  <si>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</si>
  <si>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</si>
  <si>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</si>
  <si>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</si>
  <si>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</si>
  <si>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</si>
  <si>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</si>
  <si>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</si>
  <si>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</si>
  <si>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</si>
  <si>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</si>
  <si>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</si>
  <si>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</si>
  <si>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</si>
  <si>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</si>
  <si>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</si>
  <si>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</si>
  <si>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</si>
  <si>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</si>
  <si>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</si>
  <si>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</si>
  <si>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</si>
  <si>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</si>
  <si>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</si>
  <si>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</si>
  <si>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</si>
  <si>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</si>
  <si>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</si>
  <si>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</si>
  <si>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</si>
  <si>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</si>
  <si>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</si>
  <si>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</si>
  <si>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</si>
  <si>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</si>
  <si>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</si>
  <si>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</si>
  <si>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</si>
  <si>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</si>
  <si>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</si>
  <si>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</si>
  <si>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</si>
  <si>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</si>
  <si>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</si>
  <si>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</si>
  <si>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</si>
  <si>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</si>
  <si>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</si>
  <si>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</si>
  <si>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</si>
  <si>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</si>
  <si>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</si>
  <si>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</si>
  <si>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</si>
  <si>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</si>
  <si>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</si>
  <si>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</si>
  <si>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</si>
  <si>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</si>
  <si>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</si>
  <si>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</si>
  <si>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</si>
  <si>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</si>
  <si>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</si>
  <si>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</si>
  <si>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</si>
  <si>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</si>
  <si>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</si>
  <si>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</si>
  <si>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</si>
  <si>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</si>
  <si>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</si>
  <si>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</si>
  <si>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</si>
  <si>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</si>
  <si>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</si>
  <si>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</si>
  <si>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</si>
  <si>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</si>
  <si>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</si>
  <si>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</si>
  <si>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</si>
  <si>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</si>
  <si>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</si>
  <si>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</si>
  <si>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</si>
  <si>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</si>
  <si>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</si>
  <si>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</si>
  <si>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</si>
  <si>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</si>
  <si>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</si>
  <si>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</si>
  <si>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</si>
  <si>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</si>
  <si>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</si>
  <si>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</si>
  <si>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</si>
  <si>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</si>
  <si>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</si>
  <si>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</si>
  <si>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</si>
  <si>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</si>
  <si>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</si>
  <si>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</si>
  <si>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</si>
  <si>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</si>
  <si>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</si>
  <si>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</si>
  <si>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</si>
  <si>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</si>
  <si>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</si>
  <si>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</si>
  <si>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</si>
  <si>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</si>
  <si>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</si>
  <si>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</si>
  <si>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</si>
  <si>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</si>
  <si>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</si>
  <si>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</si>
  <si>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</si>
  <si>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</si>
  <si>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</si>
  <si>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</si>
  <si>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</si>
  <si>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</si>
  <si>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</si>
  <si>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</si>
  <si>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</si>
  <si>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</si>
  <si>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</si>
  <si>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</si>
  <si>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</si>
  <si>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</si>
  <si>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</si>
  <si>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</si>
  <si>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</si>
  <si>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</si>
  <si>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</si>
  <si>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</si>
  <si>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</si>
  <si>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</si>
  <si>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</si>
  <si>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</si>
  <si>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</si>
  <si>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</si>
  <si>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</si>
  <si>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</si>
  <si>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</si>
  <si>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</si>
  <si>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</si>
  <si>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</si>
  <si>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</si>
  <si>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</si>
  <si>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</si>
  <si>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</si>
  <si>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</si>
  <si>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</si>
  <si>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</si>
  <si>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</si>
  <si>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</si>
  <si>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</si>
  <si>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</si>
  <si>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</si>
  <si>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</si>
  <si>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</si>
  <si>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</si>
  <si>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</si>
  <si>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</si>
  <si>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</si>
  <si>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</si>
  <si>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</si>
  <si>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</si>
  <si>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</si>
  <si>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</si>
  <si>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</si>
  <si>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</si>
  <si>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</si>
  <si>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</si>
  <si>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</si>
  <si>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</si>
  <si>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</si>
  <si>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</si>
  <si>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</si>
  <si>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</si>
  <si>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</si>
  <si>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</si>
  <si>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</si>
  <si>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</si>
  <si>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</si>
  <si>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</si>
  <si>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</si>
  <si>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</si>
  <si>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</si>
  <si>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</si>
  <si>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</si>
  <si>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</si>
  <si>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</si>
  <si>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</si>
  <si>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</si>
  <si>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</si>
  <si>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</si>
  <si>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</si>
  <si>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</si>
  <si>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</si>
  <si>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</si>
  <si>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</si>
  <si>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</si>
  <si>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</si>
  <si>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</si>
  <si>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</si>
  <si>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</si>
  <si>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</si>
  <si>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</si>
  <si>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</si>
  <si>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</si>
  <si>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</si>
  <si>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</si>
  <si>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</si>
  <si>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</si>
  <si>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</si>
  <si>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</si>
  <si>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</si>
  <si>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</si>
  <si>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</si>
  <si>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</si>
  <si>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</si>
  <si>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</si>
  <si>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</si>
  <si>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</si>
  <si>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</si>
  <si>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</si>
  <si>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</si>
  <si>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</si>
  <si>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</si>
  <si>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</si>
  <si>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</si>
  <si>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</si>
  <si>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</si>
  <si>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</si>
  <si>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</si>
  <si>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</si>
  <si>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</si>
  <si>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</si>
  <si>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</si>
  <si>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</si>
  <si>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</si>
  <si>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</si>
  <si>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</si>
  <si>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</si>
  <si>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</si>
  <si>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</si>
  <si>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</si>
  <si>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</si>
  <si>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</si>
  <si>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</si>
  <si>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</si>
  <si>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</si>
  <si>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</si>
  <si>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</si>
  <si>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</si>
  <si>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</si>
  <si>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</si>
  <si>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</si>
  <si>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</si>
  <si>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</si>
  <si>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</si>
  <si>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</si>
  <si>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</si>
  <si>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</si>
  <si>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</si>
  <si>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</si>
  <si>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</si>
  <si>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</si>
  <si>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</si>
  <si>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</si>
  <si>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</si>
  <si>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</si>
  <si>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</si>
  <si>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</si>
  <si>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</si>
  <si>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</si>
  <si>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</si>
  <si>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</si>
  <si>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</si>
  <si>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</si>
  <si>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</si>
  <si>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</si>
  <si>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</si>
  <si>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</si>
  <si>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</si>
  <si>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</si>
  <si>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</si>
  <si>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</si>
  <si>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</si>
  <si>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</si>
  <si>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</si>
  <si>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</si>
  <si>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</si>
  <si>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</si>
  <si>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</si>
  <si>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</si>
  <si>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</si>
  <si>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</si>
  <si>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</si>
  <si>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</si>
  <si>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</si>
  <si>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</si>
  <si>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</si>
  <si>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</si>
  <si>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</si>
  <si>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</si>
  <si>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</si>
  <si>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</si>
  <si>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</si>
  <si>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</si>
  <si>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</si>
  <si>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</si>
  <si>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</si>
  <si>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</si>
  <si>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</si>
  <si>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</si>
  <si>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</si>
  <si>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</si>
  <si>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</si>
  <si>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</si>
  <si>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</si>
  <si>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</si>
  <si>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</si>
  <si>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</si>
  <si>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</si>
  <si>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</si>
  <si>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</si>
  <si>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</si>
  <si>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</si>
  <si>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</si>
  <si>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</si>
  <si>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</si>
  <si>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</si>
  <si>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</si>
  <si>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</si>
  <si>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</si>
  <si>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</si>
  <si>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</si>
  <si>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</si>
  <si>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</si>
  <si>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</si>
  <si>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</si>
  <si>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</si>
  <si>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</si>
  <si>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</si>
  <si>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</si>
  <si>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</si>
  <si>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</si>
  <si>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</si>
  <si>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</si>
  <si>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</si>
  <si>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</si>
  <si>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</si>
  <si>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</si>
  <si>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</si>
  <si>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</si>
  <si>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</si>
  <si>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</si>
  <si>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</si>
  <si>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</si>
  <si>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</si>
  <si>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</si>
  <si>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</si>
  <si>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</si>
  <si>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</si>
  <si>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</si>
  <si>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</si>
  <si>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</si>
  <si>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</si>
  <si>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</si>
  <si>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</si>
  <si>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</si>
  <si>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</si>
  <si>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</si>
  <si>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</si>
  <si>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</si>
  <si>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</si>
  <si>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</si>
  <si>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</si>
  <si>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</si>
  <si>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</si>
  <si>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</si>
  <si>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</si>
  <si>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</si>
  <si>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</si>
  <si>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</si>
  <si>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</si>
  <si>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</si>
  <si>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</si>
  <si>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</si>
  <si>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</si>
  <si>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</si>
  <si>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</si>
  <si>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</si>
  <si>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</si>
  <si>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</si>
  <si>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</si>
  <si>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</si>
  <si>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</si>
  <si>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</si>
  <si>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</si>
  <si>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</si>
  <si>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</si>
  <si>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</si>
  <si>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</si>
  <si>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</si>
  <si>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</si>
  <si>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</si>
  <si>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</si>
  <si>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</si>
  <si>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</si>
  <si>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</si>
  <si>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</si>
  <si>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</si>
  <si>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</si>
  <si>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</si>
  <si>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</si>
  <si>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</si>
  <si>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</si>
  <si>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</si>
  <si>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</si>
  <si>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</si>
  <si>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</si>
  <si>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</si>
  <si>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</si>
  <si>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</si>
  <si>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</si>
  <si>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</si>
  <si>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</si>
  <si>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</si>
  <si>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</si>
  <si>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</si>
  <si>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</si>
  <si>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</si>
  <si>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</si>
  <si>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</si>
  <si>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</si>
  <si>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</si>
  <si>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</si>
  <si>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</si>
  <si>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</si>
  <si>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</si>
  <si>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</si>
  <si>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</si>
  <si>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</si>
  <si>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</si>
  <si>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</si>
  <si>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</si>
  <si>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</si>
  <si>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</si>
  <si>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</si>
  <si>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</si>
  <si>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</si>
  <si>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</si>
  <si>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</si>
  <si>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</si>
  <si>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</si>
  <si>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</si>
  <si>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</si>
  <si>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</si>
  <si>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</si>
  <si>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</si>
  <si>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</si>
  <si>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</si>
  <si>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</si>
  <si>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</si>
  <si>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</si>
  <si>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</si>
  <si>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</si>
  <si>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</si>
  <si>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</si>
  <si>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</si>
  <si>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</si>
  <si>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</si>
  <si>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</si>
  <si>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</si>
  <si>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</si>
  <si>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</si>
  <si>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</si>
  <si>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</si>
  <si>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</si>
  <si>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</si>
  <si>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</si>
  <si>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</si>
  <si>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</si>
  <si>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</si>
  <si>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</si>
  <si>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</si>
  <si>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</si>
  <si>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</si>
  <si>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</si>
  <si>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</si>
  <si>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</si>
  <si>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</si>
  <si>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</si>
  <si>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</si>
  <si>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</si>
  <si>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</si>
  <si>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</si>
  <si>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</si>
  <si>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</si>
  <si>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</si>
  <si>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</si>
  <si>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</si>
  <si>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</si>
  <si>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</si>
  <si>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</si>
  <si>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</si>
  <si>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</si>
  <si>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</si>
  <si>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</si>
  <si>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</si>
  <si>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</si>
  <si>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</si>
  <si>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</si>
  <si>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</si>
  <si>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</si>
  <si>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</si>
  <si>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</si>
  <si>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</si>
  <si>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</si>
  <si>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</si>
  <si>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</si>
  <si>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</si>
  <si>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</si>
  <si>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</si>
  <si>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</si>
  <si>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</si>
  <si>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</si>
  <si>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</si>
  <si>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</si>
  <si>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</si>
  <si>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</si>
  <si>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</si>
  <si>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</si>
  <si>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</si>
  <si>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</si>
  <si>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</si>
  <si>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</si>
  <si>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</si>
  <si>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</si>
  <si>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</si>
  <si>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</si>
  <si>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</si>
  <si>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</si>
  <si>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</si>
  <si>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</si>
  <si>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</si>
  <si>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</si>
  <si>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</si>
  <si>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</si>
  <si>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</si>
  <si>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</si>
  <si>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</si>
  <si>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</si>
  <si>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</si>
  <si>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</si>
  <si>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</si>
  <si>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</si>
  <si>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</si>
  <si>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</si>
  <si>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</si>
  <si>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</si>
  <si>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</si>
  <si>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</si>
  <si>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</si>
  <si>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</si>
  <si>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</si>
  <si>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</si>
  <si>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</si>
  <si>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</si>
  <si>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</si>
  <si>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</si>
  <si>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</si>
  <si>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</si>
  <si>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</si>
  <si>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</si>
  <si>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</si>
  <si>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</si>
  <si>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</si>
  <si>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</si>
  <si>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</si>
  <si>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</si>
  <si>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</si>
  <si>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</si>
  <si>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</si>
  <si>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</si>
  <si>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</si>
  <si>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</si>
  <si>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</si>
  <si>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</si>
  <si>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</si>
  <si>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</si>
  <si>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</si>
  <si>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</si>
  <si>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</si>
  <si>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</si>
  <si>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</si>
  <si>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</si>
  <si>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</si>
  <si>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</si>
  <si>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</si>
  <si>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</si>
  <si>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</si>
  <si>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</si>
  <si>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</si>
  <si>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</si>
  <si>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</si>
  <si>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</si>
  <si>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</si>
  <si>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</si>
  <si>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</si>
  <si>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</si>
  <si>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</si>
  <si>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</si>
  <si>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</si>
  <si>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</si>
  <si>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</si>
  <si>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</si>
  <si>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</si>
  <si>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</si>
  <si>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</si>
  <si>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</si>
  <si>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</si>
  <si>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</si>
  <si>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</si>
  <si>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</si>
  <si>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</si>
  <si>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</si>
  <si>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</si>
  <si>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</si>
  <si>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</si>
  <si>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</si>
  <si>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</si>
  <si>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</si>
  <si>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</si>
  <si>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</si>
  <si>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</si>
  <si>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</si>
  <si>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</si>
  <si>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</si>
  <si>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</si>
  <si>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</si>
  <si>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</si>
  <si>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</si>
  <si>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</si>
  <si>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</si>
  <si>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</si>
  <si>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</si>
  <si>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</si>
  <si>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</si>
  <si>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</si>
  <si>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</si>
  <si>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</si>
  <si>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</si>
  <si>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</si>
  <si>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</si>
  <si>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</si>
  <si>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</si>
  <si>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</si>
  <si>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</si>
  <si>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</si>
  <si>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</si>
  <si>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</si>
  <si>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</si>
  <si>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</si>
  <si>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</si>
  <si>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</si>
  <si>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</si>
  <si>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</si>
  <si>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</si>
  <si>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</si>
  <si>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</si>
  <si>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</si>
  <si>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</si>
  <si>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</si>
  <si>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</si>
  <si>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</si>
  <si>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</si>
  <si>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</si>
  <si>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</si>
  <si>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</si>
  <si>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</si>
  <si>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</si>
  <si>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</si>
  <si>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</si>
  <si>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</si>
  <si>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</si>
  <si>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</si>
  <si>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</si>
  <si>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</si>
  <si>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</si>
  <si>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</si>
  <si>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</si>
  <si>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</si>
  <si>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</si>
  <si>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</si>
  <si>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</si>
  <si>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</si>
  <si>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</si>
  <si>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</si>
  <si>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</si>
  <si>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</si>
  <si>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</si>
  <si>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</si>
  <si>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</si>
  <si>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</si>
  <si>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</si>
  <si>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</si>
  <si>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</si>
  <si>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</si>
  <si>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</si>
  <si>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</si>
  <si>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</si>
  <si>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</si>
  <si>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</si>
  <si>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</si>
  <si>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</si>
  <si>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</si>
  <si>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</si>
  <si>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</si>
  <si>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</si>
  <si>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</si>
  <si>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</si>
  <si>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</si>
  <si>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</si>
  <si>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</si>
  <si>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</si>
  <si>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</si>
  <si>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</si>
  <si>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</si>
  <si>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</si>
  <si>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</si>
  <si>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</si>
  <si>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</si>
  <si>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</si>
  <si>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</si>
  <si>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</si>
  <si>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</si>
  <si>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</si>
  <si>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</si>
  <si>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</si>
  <si>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</si>
  <si>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</si>
  <si>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</si>
  <si>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</si>
  <si>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</si>
  <si>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</si>
  <si>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</si>
  <si>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</si>
  <si>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</si>
  <si>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</si>
  <si>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</si>
  <si>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</si>
  <si>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</si>
  <si>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</si>
  <si>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</si>
  <si>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</si>
  <si>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</si>
  <si>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</si>
  <si>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</si>
  <si>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</si>
  <si>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</si>
  <si>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</si>
  <si>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</si>
  <si>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</si>
  <si>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</si>
  <si>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</si>
  <si>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</si>
  <si>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</si>
  <si>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</si>
  <si>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</si>
  <si>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</si>
  <si>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</si>
  <si>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</si>
  <si>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</si>
  <si>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</si>
  <si>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</si>
  <si>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</si>
  <si>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</si>
  <si>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</si>
  <si>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</si>
  <si>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</si>
  <si>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</si>
  <si>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</si>
  <si>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</si>
  <si>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</si>
  <si>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</si>
  <si>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</si>
  <si>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</si>
  <si>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</si>
  <si>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</si>
  <si>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</si>
  <si>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</si>
  <si>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</si>
  <si>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</si>
  <si>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</si>
  <si>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</si>
  <si>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</si>
  <si>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</si>
  <si>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</si>
  <si>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</si>
  <si>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</si>
  <si>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</si>
  <si>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</si>
  <si>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</si>
  <si>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</si>
  <si>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</si>
  <si>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</si>
  <si>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</si>
  <si>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</si>
  <si>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</si>
  <si>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</si>
  <si>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</si>
  <si>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</si>
  <si>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</si>
  <si>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</si>
  <si>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</si>
  <si>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</si>
  <si>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</si>
  <si>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</si>
  <si>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</si>
  <si>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</si>
  <si>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</si>
  <si>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</si>
  <si>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</si>
  <si>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</si>
  <si>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</si>
  <si>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</si>
  <si>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</si>
  <si>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</si>
  <si>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</si>
  <si>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</si>
  <si>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</si>
  <si>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</si>
  <si>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</si>
  <si>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</si>
  <si>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</si>
  <si>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</si>
  <si>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</si>
  <si>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</si>
  <si>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</si>
  <si>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</si>
  <si>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</si>
  <si>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</si>
  <si>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</si>
  <si>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</si>
  <si>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</si>
  <si>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</si>
  <si>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</si>
  <si>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</si>
  <si>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</si>
  <si>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</si>
  <si>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</si>
  <si>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</si>
  <si>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</si>
  <si>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</si>
  <si>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</si>
  <si>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</si>
  <si>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</si>
  <si>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</si>
  <si>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</si>
  <si>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</si>
  <si>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</si>
  <si>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</si>
  <si>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</si>
  <si>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</si>
  <si>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</si>
  <si>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</si>
  <si>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</si>
  <si>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</si>
  <si>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</si>
  <si>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</si>
  <si>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</si>
  <si>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</si>
  <si>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</si>
  <si>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</si>
  <si>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</si>
  <si>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</si>
  <si>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</si>
  <si>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</si>
  <si>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</si>
  <si>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</si>
  <si>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</si>
  <si>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</si>
  <si>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</si>
  <si>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</si>
  <si>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</si>
  <si>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</si>
  <si>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</si>
  <si>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</si>
  <si>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</si>
  <si>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</si>
  <si>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</si>
  <si>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</si>
  <si>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</si>
  <si>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</si>
  <si>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</si>
  <si>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</si>
  <si>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</si>
  <si>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</si>
  <si>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</si>
  <si>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</si>
  <si>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</si>
  <si>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</si>
  <si>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</si>
  <si>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</si>
  <si>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</si>
  <si>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</si>
  <si>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</si>
  <si>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</si>
  <si>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</si>
  <si>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</si>
  <si>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</si>
  <si>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</si>
  <si>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</si>
  <si>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</si>
  <si>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</si>
  <si>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</si>
  <si>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</si>
  <si>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</si>
  <si>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</si>
  <si>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</si>
  <si>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</si>
  <si>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</si>
  <si>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</si>
  <si>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</si>
  <si>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</si>
  <si>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</si>
  <si>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</si>
  <si>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</si>
  <si>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</si>
  <si>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</si>
  <si>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</si>
  <si>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</si>
  <si>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</si>
  <si>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</si>
  <si>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</si>
  <si>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</si>
  <si>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</si>
  <si>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</si>
  <si>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</si>
  <si>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</si>
  <si>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</si>
  <si>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</si>
  <si>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</si>
  <si>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</si>
  <si>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</si>
  <si>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</si>
  <si>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</si>
  <si>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</si>
  <si>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</si>
  <si>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</si>
  <si>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</si>
  <si>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</si>
  <si>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</si>
  <si>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</si>
  <si>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</si>
  <si>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</si>
  <si>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</si>
  <si>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</si>
  <si>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</si>
  <si>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</si>
  <si>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</si>
  <si>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</si>
  <si>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</si>
  <si>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</si>
  <si>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</si>
  <si>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</si>
  <si>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</si>
  <si>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</si>
  <si>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</si>
  <si>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</si>
  <si>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</si>
  <si>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</si>
  <si>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</si>
  <si>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</si>
  <si>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</si>
  <si>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</si>
  <si>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</si>
  <si>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</si>
  <si>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</si>
  <si>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</si>
  <si>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</si>
  <si>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</si>
  <si>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</si>
  <si>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</si>
  <si>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</si>
  <si>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</si>
  <si>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</si>
  <si>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</si>
  <si>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</si>
  <si>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</si>
  <si>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</si>
  <si>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</si>
  <si>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</si>
  <si>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</si>
  <si>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</si>
  <si>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</si>
  <si>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</si>
  <si>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</si>
  <si>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</si>
  <si>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</si>
  <si>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</si>
  <si>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</si>
  <si>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</si>
  <si>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</si>
  <si>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</si>
  <si>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</si>
  <si>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</si>
  <si>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</si>
  <si>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</si>
  <si>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</si>
  <si>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</si>
  <si>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</si>
  <si>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</si>
  <si>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</si>
  <si>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</si>
  <si>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</si>
  <si>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</si>
  <si>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</si>
  <si>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</si>
  <si>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</si>
  <si>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</si>
  <si>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</si>
  <si>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</si>
  <si>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</si>
  <si>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</si>
  <si>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</si>
  <si>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</si>
  <si>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</si>
  <si>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</si>
  <si>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</si>
  <si>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</si>
  <si>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</si>
  <si>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</si>
  <si>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</si>
  <si>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</si>
  <si>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</si>
  <si>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</si>
  <si>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</si>
  <si>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</si>
  <si>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</si>
  <si>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</si>
  <si>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</si>
  <si>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</si>
  <si>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</si>
  <si>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</si>
  <si>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</si>
  <si>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</si>
  <si>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</si>
  <si>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</si>
  <si>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</si>
  <si>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</si>
  <si>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</si>
  <si>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</si>
  <si>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</si>
  <si>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</si>
  <si>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</si>
  <si>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</si>
  <si>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</si>
  <si>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</si>
  <si>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</si>
  <si>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</si>
  <si>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</si>
  <si>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</si>
  <si>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</si>
  <si>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</si>
  <si>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</si>
  <si>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</si>
  <si>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</si>
  <si>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</si>
  <si>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</si>
  <si>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</si>
  <si>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</si>
  <si>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</si>
  <si>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</si>
  <si>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</si>
  <si>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</si>
  <si>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</si>
  <si>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</si>
  <si>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</si>
  <si>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</si>
  <si>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</si>
  <si>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</si>
  <si>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</si>
  <si>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</si>
  <si>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</si>
  <si>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</si>
  <si>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</si>
  <si>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</si>
  <si>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</si>
  <si>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</si>
  <si>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</si>
  <si>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</si>
  <si>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</si>
  <si>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</si>
  <si>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</si>
  <si>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</si>
  <si>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</si>
  <si>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</si>
  <si>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</si>
  <si>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</si>
  <si>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</si>
  <si>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</si>
  <si>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</si>
  <si>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</si>
  <si>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</si>
  <si>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</si>
  <si>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</si>
  <si>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</si>
  <si>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</si>
  <si>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</si>
  <si>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</si>
  <si>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</si>
  <si>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</si>
  <si>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</si>
  <si>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</si>
  <si>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</si>
  <si>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</si>
  <si>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</si>
  <si>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</si>
  <si>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</si>
  <si>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</si>
  <si>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</si>
  <si>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</si>
  <si>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</si>
  <si>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</si>
  <si>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</si>
  <si>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</si>
  <si>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</si>
  <si>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</si>
  <si>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</si>
  <si>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</si>
  <si>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</si>
  <si>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</si>
  <si>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</si>
  <si>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</si>
  <si>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</si>
  <si>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</si>
  <si>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</si>
  <si>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</si>
  <si>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</si>
  <si>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</si>
  <si>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</si>
  <si>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</si>
  <si>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</si>
  <si>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</si>
  <si>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</si>
  <si>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</si>
  <si>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</si>
  <si>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</si>
  <si>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</si>
  <si>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</si>
  <si>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</si>
  <si>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</si>
  <si>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</si>
  <si>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</si>
  <si>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</si>
  <si>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</si>
  <si>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</si>
  <si>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</si>
  <si>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</si>
  <si>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</si>
  <si>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</si>
  <si>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</si>
  <si>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</si>
  <si>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</si>
  <si>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</si>
  <si>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</si>
  <si>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</si>
  <si>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</si>
  <si>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</si>
  <si>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</si>
  <si>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</si>
  <si>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</si>
  <si>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</si>
  <si>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</si>
  <si>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</si>
  <si>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</si>
  <si>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</si>
  <si>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</si>
  <si>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</si>
  <si>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</si>
  <si>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</si>
  <si>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</si>
  <si>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</si>
  <si>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</si>
  <si>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</si>
  <si>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</si>
  <si>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</si>
  <si>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</si>
  <si>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</si>
  <si>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</si>
  <si>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</si>
  <si>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</si>
  <si>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</si>
  <si>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</si>
  <si>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</si>
  <si>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</si>
  <si>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</si>
  <si>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</si>
  <si>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</si>
  <si>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</si>
  <si>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</si>
  <si>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</si>
  <si>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</si>
  <si>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</si>
  <si>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</si>
  <si>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</si>
  <si>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</si>
  <si>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</si>
  <si>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</si>
  <si>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</si>
  <si>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</si>
  <si>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</si>
  <si>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</si>
  <si>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</si>
  <si>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</si>
  <si>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</si>
  <si>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</si>
  <si>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</si>
  <si>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</si>
  <si>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</si>
  <si>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</si>
  <si>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</si>
  <si>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</si>
  <si>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</si>
  <si>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</si>
  <si>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</si>
  <si>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</si>
  <si>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</si>
  <si>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</si>
  <si>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</si>
  <si>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</si>
  <si>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</si>
  <si>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</si>
  <si>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</si>
  <si>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</si>
  <si>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</si>
  <si>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</si>
  <si>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</si>
  <si>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</si>
  <si>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</si>
  <si>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</si>
  <si>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</si>
  <si>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</si>
  <si>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</si>
  <si>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</si>
  <si>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</si>
  <si>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</si>
  <si>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</si>
  <si>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</si>
  <si>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</si>
  <si>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</si>
  <si>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</si>
  <si>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</si>
  <si>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</si>
  <si>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</si>
  <si>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</si>
  <si>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</si>
  <si>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</si>
  <si>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</si>
  <si>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</si>
  <si>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</si>
  <si>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</si>
  <si>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</si>
  <si>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</si>
  <si>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</si>
  <si>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</si>
  <si>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</si>
  <si>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</si>
  <si>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</si>
  <si>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</si>
  <si>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</si>
  <si>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</si>
  <si>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</si>
  <si>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</si>
  <si>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</si>
  <si>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</si>
  <si>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</si>
  <si>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</si>
  <si>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</si>
  <si>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</si>
  <si>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</si>
  <si>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</si>
  <si>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</si>
  <si>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</si>
  <si>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</si>
  <si>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</si>
  <si>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</si>
  <si>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</si>
  <si>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</si>
  <si>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</si>
  <si>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</si>
  <si>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</si>
  <si>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</si>
  <si>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</si>
  <si>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</si>
  <si>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</si>
  <si>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</si>
  <si>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</si>
  <si>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</si>
  <si>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</si>
  <si>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</si>
  <si>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</si>
  <si>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</si>
  <si>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</si>
  <si>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</si>
  <si>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</si>
  <si>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</si>
  <si>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</si>
  <si>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</si>
  <si>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</si>
  <si>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</si>
  <si>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</si>
  <si>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</si>
  <si>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</si>
  <si>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</si>
  <si>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</si>
  <si>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</si>
  <si>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</si>
  <si>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</si>
  <si>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</si>
  <si>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</si>
  <si>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</si>
  <si>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</si>
  <si>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</si>
  <si>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</si>
  <si>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</si>
  <si>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</si>
  <si>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</si>
  <si>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</si>
  <si>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</si>
  <si>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</si>
  <si>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</si>
  <si>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</si>
  <si>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</si>
  <si>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</si>
  <si>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</si>
  <si>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</si>
  <si>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</si>
  <si>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</si>
  <si>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</si>
  <si>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</si>
  <si>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</si>
  <si>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</si>
  <si>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</si>
  <si>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</si>
  <si>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</si>
  <si>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</si>
  <si>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</si>
  <si>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</si>
  <si>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</si>
  <si>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</si>
  <si>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</si>
  <si>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</si>
  <si>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</si>
  <si>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</si>
  <si>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</si>
  <si>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</si>
  <si>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</si>
  <si>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</si>
  <si>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</si>
  <si>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</si>
  <si>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</si>
  <si>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</si>
  <si>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</si>
  <si>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</si>
  <si>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</si>
  <si>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</si>
  <si>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</si>
  <si>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</si>
  <si>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</si>
  <si>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</si>
  <si>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</si>
  <si>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</si>
  <si>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</si>
  <si>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</si>
  <si>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</si>
  <si>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</si>
  <si>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</si>
  <si>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</si>
  <si>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</si>
  <si>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</si>
  <si>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</si>
  <si>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</si>
  <si>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</si>
  <si>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</si>
  <si>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</si>
  <si>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</si>
  <si>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</si>
  <si>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</si>
  <si>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</si>
  <si>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</si>
  <si>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</si>
  <si>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</si>
  <si>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</si>
  <si>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</si>
  <si>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</si>
  <si>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</si>
  <si>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</si>
  <si>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</si>
  <si>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</si>
  <si>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</si>
  <si>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</si>
  <si>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</si>
  <si>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</si>
  <si>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</si>
  <si>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</si>
  <si>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</si>
  <si>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</si>
  <si>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</si>
  <si>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</si>
  <si>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</si>
  <si>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</si>
  <si>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</si>
  <si>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</si>
  <si>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</si>
  <si>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</si>
  <si>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</si>
  <si>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</si>
  <si>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</si>
  <si>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</si>
  <si>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</si>
  <si>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</si>
  <si>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</si>
  <si>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</si>
  <si>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</si>
  <si>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</si>
  <si>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</si>
  <si>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</si>
  <si>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</si>
  <si>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</si>
  <si>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</si>
  <si>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</si>
  <si>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</si>
  <si>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</si>
  <si>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</si>
  <si>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</si>
  <si>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</si>
  <si>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</si>
  <si>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</si>
  <si>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</si>
  <si>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</si>
  <si>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</si>
  <si>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</si>
  <si>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</si>
  <si>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</si>
  <si>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</si>
  <si>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</si>
  <si>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</si>
  <si>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</si>
  <si>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</si>
  <si>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</si>
  <si>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</si>
  <si>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</si>
  <si>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</si>
  <si>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</si>
  <si>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</si>
  <si>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</si>
  <si>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</si>
  <si>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</si>
  <si>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</si>
  <si>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</si>
  <si>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</si>
  <si>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</si>
  <si>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</si>
  <si>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</si>
  <si>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</si>
  <si>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</si>
  <si>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</si>
  <si>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</si>
  <si>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</si>
  <si>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</si>
  <si>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</si>
  <si>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</si>
  <si>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</si>
  <si>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</si>
  <si>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</si>
  <si>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</si>
  <si>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</si>
  <si>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</si>
  <si>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</si>
  <si>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</si>
  <si>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</si>
  <si>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</si>
  <si>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</si>
  <si>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</si>
  <si>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</si>
  <si>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</si>
  <si>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</si>
  <si>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</si>
  <si>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</si>
  <si>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</si>
  <si>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</si>
  <si>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</si>
  <si>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</si>
  <si>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</si>
  <si>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</si>
  <si>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</si>
  <si>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</si>
  <si>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</si>
  <si>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</si>
  <si>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</si>
  <si>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</si>
  <si>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</si>
  <si>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</si>
  <si>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</si>
  <si>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</si>
  <si>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</si>
  <si>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</si>
  <si>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</si>
  <si>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</si>
  <si>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</si>
  <si>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</si>
  <si>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</si>
  <si>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</si>
  <si>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</si>
  <si>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</si>
  <si>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</si>
  <si>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</si>
  <si>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</si>
  <si>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</si>
  <si>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</si>
  <si>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</si>
  <si>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</si>
  <si>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</si>
  <si>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</si>
  <si>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</si>
  <si>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</si>
  <si>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</si>
  <si>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</si>
  <si>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</si>
  <si>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</si>
  <si>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</si>
  <si>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</si>
  <si>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</si>
  <si>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</si>
  <si>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</si>
  <si>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</si>
  <si>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</si>
  <si>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</si>
  <si>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</si>
  <si>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</si>
  <si>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</si>
  <si>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</si>
  <si>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</si>
  <si>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</si>
  <si>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</si>
  <si>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</si>
  <si>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</si>
  <si>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</si>
  <si>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</si>
  <si>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</si>
  <si>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</si>
  <si>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</si>
  <si>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</si>
  <si>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</si>
  <si>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</si>
  <si>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</si>
  <si>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</si>
  <si>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</si>
  <si>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</si>
  <si>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</si>
  <si>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</si>
  <si>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</si>
  <si>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</si>
  <si>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</si>
  <si>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</si>
  <si>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</si>
  <si>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</si>
  <si>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</si>
  <si>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</si>
  <si>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</si>
  <si>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</si>
  <si>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</si>
  <si>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</si>
  <si>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</si>
  <si>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</si>
  <si>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</si>
  <si>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</si>
  <si>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</si>
  <si>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</si>
  <si>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</si>
  <si>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</si>
  <si>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</si>
  <si>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</si>
  <si>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</si>
  <si>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</si>
  <si>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</si>
  <si>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</si>
  <si>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</si>
  <si>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</si>
  <si>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</si>
  <si>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</si>
  <si>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</si>
  <si>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</si>
  <si>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</si>
  <si>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</si>
  <si>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</si>
  <si>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</si>
  <si>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</si>
  <si>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</si>
  <si>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</si>
  <si>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</si>
  <si>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</si>
  <si>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</si>
  <si>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</si>
  <si>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</si>
  <si>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</si>
  <si>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</si>
  <si>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</si>
  <si>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</si>
  <si>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</si>
  <si>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</si>
  <si>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</si>
  <si>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</si>
  <si>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</si>
  <si>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</si>
  <si>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</si>
  <si>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</si>
  <si>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</si>
  <si>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</si>
  <si>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</si>
  <si>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</si>
  <si>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</si>
  <si>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</si>
  <si>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</si>
  <si>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</si>
  <si>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</si>
  <si>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</si>
  <si>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</si>
  <si>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</si>
  <si>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</si>
  <si>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</si>
  <si>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</si>
  <si>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</si>
  <si>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</si>
  <si>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</si>
  <si>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</si>
  <si>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</si>
  <si>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</si>
  <si>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</si>
  <si>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</si>
  <si>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</si>
  <si>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</si>
  <si>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</si>
  <si>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</si>
  <si>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</si>
  <si>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</si>
  <si>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</si>
  <si>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</si>
  <si>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</si>
  <si>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</si>
  <si>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</si>
  <si>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</si>
  <si>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</si>
  <si>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</si>
  <si>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</si>
  <si>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</si>
  <si>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</si>
  <si>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</si>
  <si>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</si>
  <si>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</si>
  <si>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</si>
  <si>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</si>
  <si>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</si>
  <si>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</si>
  <si>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</si>
  <si>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</si>
  <si>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</si>
  <si>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</si>
  <si>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</si>
  <si>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</si>
  <si>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</si>
  <si>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</si>
  <si>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</si>
  <si>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</si>
  <si>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</si>
  <si>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</si>
  <si>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</si>
  <si>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</si>
  <si>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</si>
  <si>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</si>
  <si>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</si>
  <si>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</si>
  <si>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</si>
  <si>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</si>
  <si>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</si>
  <si>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</si>
  <si>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</si>
  <si>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</si>
  <si>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</si>
  <si>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</si>
  <si>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</si>
  <si>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</si>
  <si>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</si>
  <si>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</si>
  <si>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</si>
  <si>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</si>
  <si>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</si>
  <si>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</si>
  <si>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</si>
  <si>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</si>
  <si>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</si>
  <si>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</si>
  <si>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</si>
  <si>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</si>
  <si>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</si>
  <si>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</si>
  <si>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</si>
  <si>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</si>
  <si>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</si>
  <si>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</si>
  <si>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</si>
  <si>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</si>
  <si>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</si>
  <si>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</si>
  <si>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</si>
  <si>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</si>
  <si>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</si>
  <si>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</si>
  <si>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</si>
  <si>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</si>
  <si>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</si>
  <si>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</si>
  <si>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</si>
  <si>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</si>
  <si>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</si>
  <si>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</si>
  <si>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</si>
  <si>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</si>
  <si>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</si>
  <si>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</si>
  <si>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</si>
  <si>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</si>
  <si>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</si>
  <si>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</si>
  <si>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</si>
  <si>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</si>
  <si>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</si>
  <si>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</si>
  <si>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</si>
  <si>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</si>
  <si>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</si>
  <si>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</si>
  <si>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</si>
  <si>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</si>
  <si>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</si>
  <si>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</si>
  <si>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</si>
  <si>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</si>
  <si>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</si>
  <si>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</si>
  <si>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</si>
  <si>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</si>
  <si>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</si>
  <si>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</si>
  <si>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</si>
  <si>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</si>
  <si>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</si>
  <si>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</si>
  <si>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</si>
  <si>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</si>
  <si>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</si>
  <si>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</si>
  <si>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</si>
  <si>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</si>
  <si>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</si>
  <si>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</si>
  <si>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</si>
  <si>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</si>
  <si>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</si>
  <si>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</si>
  <si>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</si>
  <si>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</si>
  <si>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</si>
  <si>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</si>
  <si>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</si>
  <si>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</si>
  <si>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</si>
  <si>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</si>
  <si>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</si>
  <si>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</si>
  <si>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</si>
  <si>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</si>
  <si>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</si>
  <si>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</si>
  <si>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</si>
  <si>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</si>
  <si>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</si>
  <si>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</si>
  <si>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</si>
  <si>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</si>
  <si>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</si>
  <si>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</si>
  <si>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</si>
  <si>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</si>
  <si>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</si>
  <si>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</si>
  <si>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</si>
  <si>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</si>
  <si>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</si>
  <si>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</si>
  <si>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</si>
  <si>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</si>
  <si>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</si>
  <si>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</si>
  <si>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</si>
  <si>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</si>
  <si>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</si>
  <si>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</si>
  <si>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</si>
  <si>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</si>
  <si>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</si>
  <si>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</si>
  <si>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</si>
  <si>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</si>
  <si>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</si>
  <si>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</si>
  <si>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</si>
  <si>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</si>
  <si>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</si>
  <si>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</si>
  <si>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</si>
  <si>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</si>
  <si>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</si>
  <si>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</si>
  <si>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</si>
  <si>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</si>
  <si>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</si>
  <si>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</si>
  <si>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</si>
  <si>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</si>
  <si>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</si>
  <si>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</si>
  <si>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</si>
  <si>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</si>
  <si>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</si>
  <si>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</si>
  <si>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</si>
  <si>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</si>
  <si>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</si>
  <si>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</si>
  <si>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</si>
  <si>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</si>
  <si>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</si>
  <si>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</si>
  <si>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</si>
  <si>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</si>
  <si>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</si>
  <si>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</si>
  <si>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</si>
  <si>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</si>
  <si>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</si>
  <si>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</si>
  <si>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</si>
  <si>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</si>
  <si>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</si>
  <si>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</si>
  <si>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</si>
  <si>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</si>
  <si>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</si>
  <si>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</si>
  <si>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</si>
  <si>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</si>
  <si>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</si>
  <si>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</si>
  <si>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</si>
  <si>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</si>
  <si>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</si>
  <si>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</si>
  <si>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</si>
  <si>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</si>
  <si>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</si>
  <si>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</si>
  <si>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</si>
  <si>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</si>
  <si>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</si>
  <si>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</si>
  <si>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</si>
  <si>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</si>
  <si>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</si>
  <si>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</si>
  <si>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</si>
  <si>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</si>
  <si>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</si>
  <si>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</si>
  <si>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</si>
  <si>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</si>
  <si>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</si>
  <si>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</si>
  <si>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</si>
  <si>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</si>
  <si>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</si>
  <si>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</si>
  <si>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</si>
  <si>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</si>
  <si>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</si>
  <si>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</si>
  <si>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</si>
  <si>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</si>
  <si>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</si>
  <si>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</si>
  <si>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</si>
  <si>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</si>
  <si>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</si>
  <si>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</si>
  <si>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</si>
  <si>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</si>
  <si>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</si>
  <si>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</si>
  <si>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</si>
  <si>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</si>
  <si>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</si>
  <si>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</si>
  <si>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</si>
  <si>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</si>
  <si>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</si>
  <si>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</si>
  <si>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</si>
  <si>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</si>
  <si>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</si>
  <si>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</si>
  <si>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</si>
  <si>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</si>
  <si>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</si>
  <si>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</si>
  <si>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</si>
  <si>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</si>
  <si>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</si>
  <si>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</si>
  <si>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</si>
  <si>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</si>
  <si>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</si>
  <si>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</si>
  <si>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</si>
  <si>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</si>
  <si>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</si>
  <si>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</si>
  <si>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</si>
  <si>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</si>
  <si>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</si>
  <si>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</si>
  <si>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</si>
  <si>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</si>
  <si>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</si>
  <si>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</si>
  <si>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</si>
  <si>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</si>
  <si>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</si>
  <si>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</si>
  <si>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</si>
  <si>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</si>
  <si>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</si>
  <si>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</si>
  <si>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</si>
  <si>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</si>
  <si>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</si>
  <si>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</si>
  <si>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</si>
  <si>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</si>
  <si>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</si>
  <si>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</si>
  <si>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</si>
  <si>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</si>
  <si>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</si>
  <si>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</si>
  <si>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</si>
  <si>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</si>
  <si>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</si>
  <si>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</si>
  <si>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</si>
  <si>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</si>
  <si>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</si>
  <si>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</si>
  <si>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</si>
  <si>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</si>
  <si>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</si>
  <si>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</si>
  <si>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</si>
  <si>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</si>
  <si>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</si>
  <si>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</si>
  <si>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</si>
  <si>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</si>
  <si>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</si>
  <si>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</si>
  <si>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</si>
  <si>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</si>
  <si>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</si>
  <si>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</si>
  <si>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</si>
  <si>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</si>
  <si>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</si>
  <si>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</si>
  <si>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</si>
  <si>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</si>
  <si>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</si>
  <si>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</si>
  <si>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</si>
  <si>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</si>
  <si>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</si>
  <si>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</si>
  <si>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</si>
  <si>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</si>
  <si>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</si>
  <si>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</si>
  <si>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</si>
  <si>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</si>
  <si>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</si>
  <si>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</si>
  <si>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</si>
  <si>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</si>
  <si>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</si>
  <si>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</si>
  <si>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</si>
  <si>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</si>
  <si>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</si>
  <si>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</si>
  <si>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</si>
  <si>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</si>
  <si>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</si>
  <si>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</si>
  <si>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</si>
  <si>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</si>
  <si>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</si>
  <si>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</si>
  <si>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</si>
  <si>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</si>
  <si>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</si>
  <si>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</si>
  <si>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</si>
  <si>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</si>
  <si>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</si>
  <si>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</si>
  <si>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</si>
  <si>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</si>
  <si>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</si>
  <si>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</si>
  <si>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</si>
  <si>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</si>
  <si>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</si>
  <si>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</si>
  <si>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</si>
  <si>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</si>
  <si>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</si>
  <si>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</si>
  <si>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</si>
  <si>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</si>
  <si>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</si>
  <si>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</si>
  <si>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</si>
  <si>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</si>
  <si>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</si>
  <si>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</si>
  <si>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</si>
  <si>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</si>
  <si>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</si>
  <si>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</si>
  <si>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</si>
  <si>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</si>
  <si>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</si>
  <si>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</si>
  <si>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</si>
  <si>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</si>
  <si>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</si>
  <si>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</si>
  <si>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</si>
  <si>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</si>
  <si>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</si>
  <si>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</si>
  <si>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</si>
  <si>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</si>
  <si>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</si>
  <si>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</si>
  <si>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</si>
  <si>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</si>
  <si>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</si>
  <si>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</si>
  <si>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</si>
  <si>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</si>
  <si>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</si>
  <si>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</si>
  <si>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</si>
  <si>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</si>
  <si>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</si>
  <si>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</si>
  <si>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</si>
  <si>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</si>
  <si>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</si>
  <si>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</si>
  <si>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</si>
  <si>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</si>
  <si>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</si>
  <si>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</si>
  <si>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</si>
  <si>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</si>
  <si>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</si>
  <si>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</si>
  <si>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</si>
  <si>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</si>
  <si>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</si>
  <si>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</si>
  <si>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</si>
  <si>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</si>
  <si>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</si>
  <si>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</si>
  <si>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</si>
  <si>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</si>
  <si>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</si>
  <si>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</si>
  <si>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</si>
  <si>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</si>
  <si>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</si>
  <si>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</si>
  <si>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</si>
  <si>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</si>
  <si>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</si>
  <si>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</si>
  <si>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</si>
  <si>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</si>
  <si>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</si>
  <si>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</si>
  <si>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</si>
  <si>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</si>
  <si>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</si>
  <si>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</si>
  <si>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</si>
  <si>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</si>
  <si>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</si>
  <si>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</si>
  <si>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</si>
  <si>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</si>
  <si>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</si>
  <si>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</si>
  <si>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</si>
  <si>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</si>
  <si>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</si>
  <si>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</si>
  <si>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</si>
  <si>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</si>
  <si>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</si>
  <si>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</si>
  <si>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</si>
  <si>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</si>
  <si>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</si>
  <si>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</si>
  <si>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</si>
  <si>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</si>
  <si>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</si>
  <si>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</si>
  <si>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</si>
  <si>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</si>
  <si>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</si>
  <si>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</si>
  <si>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</si>
  <si>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</si>
  <si>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</si>
  <si>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</si>
  <si>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</si>
  <si>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</si>
  <si>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</si>
  <si>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</si>
  <si>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</si>
  <si>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</si>
  <si>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</si>
  <si>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</si>
  <si>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</si>
  <si>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</si>
  <si>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</si>
  <si>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</si>
  <si>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</si>
  <si>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</si>
  <si>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</si>
  <si>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</si>
  <si>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</si>
  <si>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</si>
  <si>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</si>
  <si>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</si>
  <si>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</si>
  <si>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</si>
  <si>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</si>
  <si>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</si>
  <si>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</si>
  <si>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</si>
  <si>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</si>
  <si>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</si>
  <si>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</si>
  <si>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</si>
  <si>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</si>
  <si>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</si>
  <si>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</si>
  <si>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</si>
  <si>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</si>
  <si>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</si>
  <si>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</si>
  <si>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</si>
  <si>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</si>
  <si>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</si>
  <si>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</si>
  <si>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</si>
  <si>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</si>
  <si>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</si>
  <si>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</si>
  <si>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</si>
  <si>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</si>
  <si>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</si>
  <si>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</si>
  <si>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</si>
  <si>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</si>
  <si>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</si>
  <si>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</si>
  <si>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</si>
  <si>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</si>
  <si>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</si>
  <si>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</si>
  <si>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</si>
  <si>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</si>
  <si>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</si>
  <si>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</si>
  <si>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</si>
  <si>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</si>
  <si>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</si>
  <si>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</si>
  <si>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</si>
  <si>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</si>
  <si>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</si>
  <si>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</si>
  <si>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</si>
  <si>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</si>
  <si>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</si>
  <si>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</si>
  <si>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</si>
  <si>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</si>
  <si>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</si>
  <si>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</si>
  <si>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</si>
  <si>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</si>
  <si>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</si>
  <si>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</si>
  <si>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</si>
  <si>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</si>
  <si>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</si>
  <si>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</si>
  <si>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</si>
  <si>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</si>
  <si>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</si>
  <si>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</si>
  <si>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</si>
  <si>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</si>
  <si>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</si>
  <si>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</si>
  <si>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</si>
  <si>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</si>
  <si>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</si>
  <si>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</si>
  <si>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</si>
  <si>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</si>
  <si>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</si>
  <si>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</si>
  <si>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</si>
  <si>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</si>
  <si>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</si>
  <si>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</si>
  <si>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</si>
  <si>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</si>
  <si>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</si>
  <si>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</si>
  <si>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</si>
  <si>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</si>
  <si>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</si>
  <si>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</si>
  <si>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</si>
  <si>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</si>
  <si>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</si>
  <si>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</si>
  <si>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</si>
  <si>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</si>
  <si>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</si>
  <si>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</si>
  <si>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</si>
  <si>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</si>
  <si>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</si>
  <si>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</si>
  <si>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</si>
  <si>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</si>
  <si>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</si>
  <si>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</si>
  <si>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</si>
  <si>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</si>
  <si>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</si>
  <si>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</si>
  <si>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</si>
  <si>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</si>
  <si>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</si>
  <si>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</si>
  <si>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</si>
  <si>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</si>
  <si>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</si>
  <si>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</si>
  <si>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</si>
  <si>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</si>
  <si>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</si>
  <si>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</si>
  <si>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</si>
  <si>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</si>
  <si>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</si>
  <si>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</si>
  <si>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</si>
  <si>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</si>
  <si>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</si>
  <si>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</si>
  <si>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</si>
  <si>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</si>
  <si>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</si>
  <si>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</si>
  <si>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</si>
  <si>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</si>
  <si>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</si>
  <si>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</si>
  <si>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</si>
  <si>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</si>
  <si>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</si>
  <si>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</si>
  <si>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</si>
  <si>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</si>
  <si>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</si>
  <si>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</si>
  <si>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</si>
  <si>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</si>
  <si>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</si>
  <si>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</si>
  <si>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</si>
  <si>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</si>
  <si>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</si>
  <si>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</si>
  <si>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</si>
  <si>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</si>
  <si>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</si>
  <si>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</si>
  <si>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</si>
  <si>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</si>
  <si>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</si>
  <si>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</si>
  <si>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</si>
  <si>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</si>
  <si>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</si>
  <si>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</si>
  <si>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</si>
  <si>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</si>
  <si>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</si>
  <si>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</si>
  <si>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</si>
  <si>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</si>
  <si>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</si>
  <si>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</si>
  <si>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</si>
  <si>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</si>
  <si>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</si>
  <si>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</si>
  <si>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</si>
  <si>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</si>
  <si>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</si>
  <si>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</si>
  <si>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</si>
  <si>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</si>
  <si>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</si>
  <si>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</si>
  <si>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</si>
  <si>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</si>
  <si>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</si>
  <si>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</si>
  <si>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</si>
  <si>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</si>
  <si>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</si>
  <si>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</si>
  <si>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</si>
  <si>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</si>
  <si>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</si>
  <si>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</si>
  <si>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</si>
  <si>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</si>
  <si>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</si>
  <si>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</si>
  <si>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</si>
  <si>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</si>
  <si>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</si>
  <si>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</si>
  <si>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</si>
  <si>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</si>
  <si>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</si>
  <si>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</si>
  <si>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</si>
  <si>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</si>
  <si>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</si>
  <si>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</si>
  <si>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</si>
  <si>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</si>
  <si>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</si>
  <si>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</si>
  <si>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</si>
  <si>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</si>
  <si>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</si>
  <si>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</si>
  <si>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</si>
  <si>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</si>
  <si>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</si>
  <si>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</si>
  <si>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</si>
  <si>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</si>
  <si>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</si>
  <si>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</si>
  <si>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</si>
  <si>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</si>
  <si>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</si>
  <si>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</si>
  <si>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</si>
  <si>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</si>
  <si>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</si>
  <si>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</si>
  <si>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</si>
  <si>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</si>
  <si>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</si>
  <si>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</si>
  <si>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</si>
  <si>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</si>
  <si>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</si>
  <si>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</si>
  <si>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</si>
  <si>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</si>
  <si>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</si>
  <si>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</si>
  <si>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</si>
  <si>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</si>
  <si>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</si>
  <si>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</si>
  <si>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</si>
  <si>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</si>
  <si>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</si>
  <si>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</si>
  <si>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</si>
  <si>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</si>
  <si>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</si>
  <si>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</si>
  <si>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</si>
  <si>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</si>
  <si>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</si>
  <si>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</si>
  <si>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</si>
  <si>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</si>
  <si>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</si>
  <si>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</si>
  <si>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</si>
  <si>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</si>
  <si>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</si>
  <si>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</si>
  <si>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</si>
  <si>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</si>
  <si>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</si>
  <si>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</si>
  <si>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</si>
  <si>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</si>
  <si>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</si>
  <si>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</si>
  <si>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</si>
  <si>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</si>
  <si>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</si>
  <si>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</si>
  <si>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</si>
  <si>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</si>
  <si>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</si>
  <si>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</si>
  <si>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</si>
  <si>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</si>
  <si>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</si>
  <si>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</si>
  <si>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</si>
  <si>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</si>
  <si>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</si>
  <si>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</si>
  <si>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</si>
  <si>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</si>
  <si>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</si>
  <si>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</si>
  <si>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</si>
  <si>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</si>
  <si>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</si>
  <si>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</si>
  <si>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</si>
  <si>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</si>
  <si>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</si>
  <si>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</si>
  <si>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</si>
  <si>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</si>
  <si>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</si>
  <si>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</si>
  <si>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</si>
  <si>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</si>
  <si>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</si>
  <si>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</si>
  <si>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</si>
  <si>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</si>
  <si>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</si>
  <si>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</si>
  <si>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</si>
  <si>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</si>
  <si>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</si>
  <si>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</si>
  <si>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</si>
  <si>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</si>
  <si>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</si>
  <si>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</si>
  <si>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</si>
  <si>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</si>
  <si>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</si>
  <si>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</si>
  <si>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</si>
  <si>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</si>
  <si>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</si>
  <si>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</si>
  <si>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</si>
  <si>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</si>
  <si>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</si>
  <si>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</si>
  <si>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</si>
  <si>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</si>
  <si>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</si>
  <si>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</si>
  <si>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</si>
  <si>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</si>
  <si>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</si>
  <si>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</si>
  <si>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</si>
  <si>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</si>
  <si>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</si>
  <si>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</si>
  <si>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</si>
  <si>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</si>
  <si>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</si>
  <si>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</si>
  <si>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</si>
  <si>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</si>
  <si>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</si>
  <si>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</si>
  <si>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</si>
  <si>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</si>
  <si>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</si>
  <si>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</si>
  <si>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</si>
  <si>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</si>
  <si>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</si>
  <si>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</si>
  <si>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</si>
  <si>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</si>
  <si>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</si>
  <si>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</si>
  <si>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</si>
  <si>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</si>
  <si>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</si>
  <si>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</si>
  <si>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</si>
  <si>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</si>
  <si>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</si>
  <si>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</si>
  <si>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</si>
  <si>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</si>
  <si>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</si>
  <si>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</si>
  <si>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</si>
  <si>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</si>
  <si>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</si>
  <si>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</si>
  <si>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</si>
  <si>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</si>
  <si>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</si>
  <si>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</si>
  <si>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</si>
  <si>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</si>
  <si>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</si>
  <si>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</si>
  <si>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</si>
  <si>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</si>
  <si>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</si>
  <si>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</si>
  <si>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</si>
  <si>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</si>
  <si>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</si>
  <si>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</si>
  <si>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</si>
  <si>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</si>
  <si>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</si>
  <si>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</si>
  <si>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</si>
  <si>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</si>
  <si>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</si>
  <si>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</si>
  <si>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</si>
  <si>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</si>
  <si>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</si>
  <si>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</si>
  <si>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</si>
  <si>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</si>
  <si>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</si>
  <si>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</si>
  <si>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</si>
  <si>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</si>
  <si>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</si>
  <si>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</si>
  <si>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</si>
  <si>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</si>
  <si>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</si>
  <si>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</si>
  <si>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</si>
  <si>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</si>
  <si>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</si>
  <si>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</si>
  <si>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</si>
  <si>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</si>
  <si>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</si>
  <si>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</si>
  <si>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</si>
  <si>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</si>
  <si>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</si>
  <si>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</si>
  <si>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</si>
  <si>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</si>
  <si>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</si>
  <si>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</si>
  <si>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</si>
  <si>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</si>
  <si>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</si>
  <si>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</si>
  <si>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</si>
  <si>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</si>
  <si>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</si>
  <si>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</si>
  <si>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</si>
  <si>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</si>
  <si>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</si>
  <si>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</si>
  <si>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</si>
  <si>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</si>
  <si>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</si>
  <si>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</si>
  <si>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</si>
  <si>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</si>
  <si>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</si>
  <si>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</si>
  <si>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</si>
  <si>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</si>
  <si>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</si>
  <si>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</si>
  <si>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</si>
  <si>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</si>
  <si>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</si>
  <si>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</si>
  <si>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</si>
  <si>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</si>
  <si>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</si>
  <si>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</si>
  <si>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</si>
  <si>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</si>
  <si>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</si>
  <si>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</si>
  <si>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</si>
  <si>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</si>
  <si>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</si>
  <si>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</si>
  <si>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</si>
  <si>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</si>
  <si>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</si>
  <si>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</si>
  <si>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</si>
  <si>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</si>
  <si>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</si>
  <si>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</si>
  <si>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</si>
  <si>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</si>
  <si>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</si>
  <si>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</si>
  <si>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</si>
  <si>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</si>
  <si>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</si>
  <si>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</si>
  <si>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</si>
  <si>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</si>
  <si>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</si>
  <si>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</si>
  <si>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</si>
  <si>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</si>
  <si>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</si>
  <si>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</si>
  <si>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</si>
  <si>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</si>
  <si>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</si>
  <si>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</si>
  <si>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</si>
  <si>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</si>
  <si>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</si>
  <si>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</si>
  <si>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</si>
  <si>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</si>
  <si>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</si>
  <si>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</si>
  <si>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</si>
  <si>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</si>
  <si>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</si>
  <si>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</si>
  <si>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</si>
  <si>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</si>
  <si>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</si>
  <si>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</si>
  <si>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</si>
  <si>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</si>
  <si>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</si>
  <si>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</si>
  <si>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</si>
  <si>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</si>
  <si>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</si>
  <si>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</si>
  <si>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</si>
  <si>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</si>
  <si>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</si>
  <si>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</si>
  <si>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</si>
  <si>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</si>
  <si>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</si>
  <si>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</si>
  <si>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</si>
  <si>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</si>
  <si>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</si>
  <si>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</si>
  <si>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</si>
  <si>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</si>
  <si>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</si>
  <si>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</si>
  <si>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</si>
  <si>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</si>
  <si>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</si>
  <si>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</si>
  <si>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</si>
  <si>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</si>
  <si>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</si>
  <si>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</si>
  <si>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</si>
  <si>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</si>
  <si>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</si>
  <si>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</si>
  <si>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</si>
  <si>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</si>
  <si>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</si>
  <si>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</si>
  <si>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</si>
  <si>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</si>
  <si>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</si>
  <si>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</si>
  <si>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</si>
  <si>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</si>
  <si>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</si>
  <si>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</si>
  <si>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</si>
  <si>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</si>
  <si>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</si>
  <si>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</si>
  <si>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</si>
  <si>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</si>
  <si>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</si>
  <si>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</si>
  <si>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</si>
  <si>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</si>
  <si>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</si>
  <si>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</si>
  <si>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</si>
  <si>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</si>
  <si>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</si>
  <si>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</si>
  <si>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</si>
  <si>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</si>
  <si>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</si>
  <si>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</si>
  <si>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</si>
  <si>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</si>
  <si>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</si>
  <si>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</si>
  <si>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</si>
  <si>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</si>
  <si>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</si>
  <si>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</si>
  <si>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</si>
  <si>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</si>
  <si>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</si>
  <si>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</si>
  <si>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</si>
  <si>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</si>
  <si>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</si>
  <si>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</si>
  <si>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</si>
  <si>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</si>
  <si>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</si>
  <si>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</si>
  <si>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</si>
  <si>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</si>
  <si>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</si>
  <si>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</si>
  <si>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</si>
  <si>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</si>
  <si>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</si>
  <si>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</si>
  <si>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</si>
  <si>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</si>
  <si>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</si>
  <si>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</si>
  <si>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</si>
  <si>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</si>
  <si>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</si>
  <si>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</si>
  <si>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</si>
  <si>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</si>
  <si>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</si>
  <si>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</si>
  <si>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</si>
  <si>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</si>
  <si>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</si>
  <si>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</si>
  <si>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</si>
  <si>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</si>
  <si>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</si>
  <si>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</si>
  <si>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</si>
  <si>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</si>
  <si>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</si>
  <si>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</si>
  <si>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</si>
  <si>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</si>
  <si>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</si>
  <si>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</si>
  <si>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</si>
  <si>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</si>
  <si>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</si>
  <si>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</si>
  <si>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</si>
  <si>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</si>
  <si>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</si>
  <si>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</si>
  <si>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</si>
  <si>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</si>
  <si>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</si>
  <si>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</si>
  <si>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</si>
  <si>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</si>
  <si>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</si>
  <si>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</si>
  <si>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</si>
  <si>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</si>
  <si>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</si>
  <si>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</si>
  <si>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</si>
  <si>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</si>
  <si>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</si>
  <si>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</si>
  <si>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</si>
  <si>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</si>
  <si>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</si>
  <si>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</si>
  <si>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</si>
  <si>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</si>
  <si>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</si>
  <si>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</si>
  <si>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</si>
  <si>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</si>
  <si>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</si>
  <si>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</si>
  <si>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</si>
  <si>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</si>
  <si>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</si>
  <si>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</si>
  <si>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</si>
  <si>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</si>
  <si>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</si>
  <si>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</si>
  <si>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</si>
  <si>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</si>
  <si>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</si>
  <si>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</si>
  <si>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</si>
  <si>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</si>
  <si>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</si>
  <si>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</si>
  <si>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</si>
  <si>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</si>
  <si>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</si>
  <si>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</si>
  <si>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</si>
  <si>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</si>
  <si>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</si>
  <si>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</si>
  <si>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</si>
  <si>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</si>
  <si>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</si>
  <si>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</si>
  <si>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</si>
  <si>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</si>
  <si>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</si>
  <si>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</si>
  <si>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</si>
  <si>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</si>
  <si>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</si>
  <si>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</si>
  <si>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</si>
  <si>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</si>
  <si>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</si>
  <si>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</si>
  <si>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</si>
  <si>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</si>
  <si>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</si>
  <si>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</si>
  <si>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</si>
  <si>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</si>
  <si>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</si>
  <si>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</si>
  <si>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</si>
  <si>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</si>
  <si>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</si>
  <si>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</si>
  <si>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</si>
  <si>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</si>
  <si>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</si>
  <si>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</si>
  <si>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</si>
  <si>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</si>
  <si>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</si>
  <si>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</si>
  <si>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</si>
  <si>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</si>
  <si>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</si>
  <si>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</si>
  <si>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</si>
  <si>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</si>
  <si>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</si>
  <si>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</si>
  <si>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</si>
  <si>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</si>
  <si>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</si>
  <si>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</si>
  <si>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</si>
  <si>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</si>
  <si>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</si>
  <si>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</si>
  <si>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</si>
  <si>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</si>
  <si>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</si>
  <si>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</si>
  <si>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</si>
  <si>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</si>
  <si>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</si>
  <si>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</si>
  <si>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</si>
  <si>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</si>
  <si>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</si>
  <si>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</si>
  <si>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</si>
  <si>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</si>
  <si>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</si>
  <si>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</si>
  <si>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</si>
  <si>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</si>
  <si>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</si>
  <si>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</si>
  <si>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</si>
  <si>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</si>
  <si>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</si>
  <si>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</si>
  <si>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</si>
  <si>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</si>
  <si>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</si>
  <si>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</si>
  <si>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</si>
  <si>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</si>
  <si>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</si>
  <si>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</si>
  <si>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</si>
  <si>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</si>
  <si>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</si>
  <si>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</si>
  <si>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</si>
  <si>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</si>
  <si>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</si>
  <si>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</si>
  <si>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</si>
  <si>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</si>
  <si>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</si>
  <si>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</si>
  <si>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</si>
  <si>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</si>
  <si>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</si>
  <si>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</si>
  <si>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</si>
  <si>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</si>
  <si>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</si>
  <si>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</si>
  <si>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</si>
  <si>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</si>
  <si>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</si>
  <si>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</si>
  <si>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</si>
  <si>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</si>
  <si>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</si>
  <si>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</si>
  <si>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</si>
  <si>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</si>
  <si>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</si>
  <si>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</si>
  <si>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</si>
  <si>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</si>
  <si>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</si>
  <si>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</si>
  <si>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</si>
  <si>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</si>
  <si>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</si>
  <si>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</si>
  <si>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</si>
  <si>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</si>
  <si>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</si>
  <si>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</si>
  <si>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</si>
  <si>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</si>
  <si>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</si>
  <si>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</si>
  <si>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</si>
  <si>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</si>
  <si>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</si>
  <si>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</si>
  <si>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</si>
  <si>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</si>
  <si>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</si>
  <si>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</si>
  <si>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</si>
  <si>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</si>
  <si>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</si>
  <si>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</si>
  <si>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</si>
  <si>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</si>
  <si>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</si>
  <si>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</si>
  <si>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</si>
  <si>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</si>
  <si>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</si>
  <si>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</si>
  <si>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</si>
  <si>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</si>
  <si>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</si>
  <si>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</si>
  <si>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</si>
  <si>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</si>
  <si>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</si>
  <si>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</si>
  <si>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</si>
  <si>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</si>
  <si>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</si>
  <si>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</si>
  <si>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</si>
  <si>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</si>
  <si>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</si>
  <si>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</si>
  <si>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</si>
  <si>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</si>
  <si>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</si>
  <si>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</si>
  <si>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</si>
  <si>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</si>
  <si>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</si>
  <si>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</si>
  <si>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</si>
  <si>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</si>
  <si>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</si>
  <si>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</si>
  <si>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</si>
  <si>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</si>
  <si>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</si>
  <si>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</si>
  <si>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</si>
  <si>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</si>
  <si>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</si>
  <si>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</si>
  <si>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</si>
  <si>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</si>
  <si>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</si>
  <si>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</si>
  <si>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</si>
  <si>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</si>
  <si>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</si>
  <si>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</si>
  <si>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</si>
  <si>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</si>
  <si>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</si>
  <si>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</si>
  <si>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</si>
  <si>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</si>
  <si>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</si>
  <si>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</si>
  <si>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</si>
  <si>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</si>
  <si>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</si>
  <si>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</si>
  <si>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</si>
  <si>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</si>
  <si>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</si>
  <si>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</si>
  <si>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</si>
  <si>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</si>
  <si>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</si>
  <si>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</si>
  <si>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</si>
  <si>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</si>
  <si>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</si>
  <si>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</si>
  <si>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</si>
  <si>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</si>
  <si>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</si>
  <si>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</si>
  <si>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</si>
  <si>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</si>
  <si>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</si>
  <si>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</si>
  <si>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</si>
  <si>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</si>
  <si>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</si>
  <si>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</si>
  <si>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</si>
  <si>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</si>
  <si>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</si>
  <si>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</si>
  <si>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</si>
  <si>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</si>
  <si>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</si>
  <si>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</si>
  <si>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</si>
  <si>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</si>
  <si>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</si>
  <si>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</si>
  <si>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</si>
  <si>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</si>
  <si>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</si>
  <si>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</si>
  <si>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</si>
  <si>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</si>
  <si>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</si>
  <si>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</si>
  <si>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</si>
  <si>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</si>
  <si>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</si>
  <si>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</si>
  <si>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</si>
  <si>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</si>
  <si>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</si>
  <si>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</si>
  <si>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</si>
  <si>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</si>
  <si>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</si>
  <si>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</si>
  <si>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</si>
  <si>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</si>
  <si>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</si>
  <si>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</si>
  <si>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</si>
  <si>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</si>
  <si>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</si>
  <si>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</si>
  <si>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</si>
  <si>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</si>
  <si>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</si>
  <si>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</si>
  <si>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</si>
  <si>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</si>
  <si>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</si>
  <si>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</si>
  <si>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</si>
  <si>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</si>
  <si>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</si>
  <si>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</si>
  <si>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</si>
  <si>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</si>
  <si>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</si>
  <si>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</si>
  <si>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</si>
  <si>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</si>
  <si>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</si>
  <si>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</si>
  <si>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</si>
  <si>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</si>
  <si>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</si>
  <si>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</si>
  <si>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</si>
  <si>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</si>
  <si>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</si>
  <si>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</si>
  <si>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</si>
  <si>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</si>
  <si>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</si>
  <si>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</si>
  <si>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</si>
  <si>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</si>
  <si>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</si>
  <si>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</si>
  <si>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</si>
  <si>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</si>
  <si>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</si>
  <si>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</si>
  <si>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</si>
  <si>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</si>
  <si>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</si>
  <si>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</si>
  <si>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</si>
  <si>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</si>
  <si>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</si>
  <si>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</si>
  <si>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</si>
  <si>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</si>
  <si>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</si>
  <si>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</si>
  <si>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</si>
  <si>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</si>
  <si>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</si>
  <si>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</si>
  <si>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</si>
  <si>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</si>
  <si>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</si>
  <si>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</si>
  <si>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</si>
  <si>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</si>
  <si>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</si>
  <si>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</si>
  <si>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</si>
  <si>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</si>
  <si>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</si>
  <si>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</si>
  <si>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</si>
  <si>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</si>
  <si>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</si>
  <si>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</si>
  <si>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</si>
  <si>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</si>
  <si>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</si>
  <si>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</si>
  <si>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</si>
  <si>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</si>
  <si>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</si>
  <si>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</si>
  <si>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</si>
  <si>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</si>
  <si>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</si>
  <si>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</si>
  <si>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</si>
  <si>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</si>
  <si>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</si>
  <si>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</si>
  <si>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</si>
  <si>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</si>
  <si>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</si>
  <si>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</si>
  <si>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</si>
  <si>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</si>
  <si>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</si>
  <si>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</si>
  <si>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</si>
  <si>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</si>
  <si>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</si>
  <si>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</si>
  <si>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</si>
  <si>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</si>
  <si>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</si>
  <si>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</si>
  <si>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</si>
  <si>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</si>
  <si>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</si>
  <si>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</si>
  <si>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</si>
  <si>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</si>
  <si>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</si>
  <si>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</si>
  <si>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</si>
  <si>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</si>
  <si>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</si>
  <si>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</si>
  <si>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</si>
  <si>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</si>
  <si>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</si>
  <si>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</si>
  <si>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</si>
  <si>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</si>
  <si>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</si>
  <si>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</si>
  <si>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</si>
  <si>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</si>
  <si>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</si>
  <si>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</si>
  <si>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</si>
  <si>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</si>
  <si>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</si>
  <si>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</si>
  <si>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</si>
  <si>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</si>
  <si>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</si>
  <si>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</si>
  <si>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</si>
  <si>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</si>
  <si>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</si>
  <si>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</si>
  <si>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</si>
  <si>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</si>
  <si>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</si>
  <si>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</si>
  <si>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</si>
  <si>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</si>
  <si>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</si>
  <si>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</si>
  <si>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</si>
  <si>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</si>
  <si>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</si>
  <si>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</si>
  <si>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</si>
  <si>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</si>
  <si>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</si>
  <si>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</si>
  <si>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</si>
  <si>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</si>
  <si>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</si>
  <si>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</si>
  <si>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</si>
  <si>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</si>
  <si>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</si>
  <si>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</si>
  <si>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</si>
  <si>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</si>
  <si>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</si>
  <si>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</si>
  <si>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</si>
  <si>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</si>
  <si>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</si>
  <si>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</si>
  <si>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</si>
  <si>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</si>
  <si>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</si>
  <si>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</si>
  <si>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</si>
  <si>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</si>
  <si>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</si>
  <si>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</si>
  <si>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</si>
  <si>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</si>
  <si>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</si>
  <si>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</si>
  <si>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</si>
  <si>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</si>
  <si>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</si>
  <si>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</si>
  <si>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</si>
  <si>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</si>
  <si>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</si>
  <si>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</si>
  <si>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</si>
  <si>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</si>
  <si>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</si>
  <si>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</si>
  <si>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</si>
  <si>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</si>
  <si>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</si>
  <si>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</si>
  <si>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</si>
  <si>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</si>
  <si>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</si>
  <si>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</si>
  <si>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</si>
  <si>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</si>
  <si>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</si>
  <si>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</si>
  <si>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</si>
  <si>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</si>
  <si>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</si>
  <si>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</si>
  <si>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</si>
  <si>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</si>
  <si>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</si>
  <si>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</si>
  <si>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</si>
  <si>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</si>
  <si>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</si>
  <si>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</si>
  <si>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</si>
  <si>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</si>
  <si>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</si>
  <si>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</si>
  <si>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</si>
  <si>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</si>
  <si>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</si>
  <si>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</si>
  <si>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</si>
  <si>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</si>
  <si>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</si>
  <si>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</si>
  <si>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</si>
  <si>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</si>
  <si>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</si>
  <si>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</si>
  <si>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</si>
  <si>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</si>
  <si>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</si>
  <si>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</si>
  <si>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</si>
  <si>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</si>
  <si>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</si>
  <si>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</si>
  <si>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</si>
  <si>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</si>
  <si>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</si>
  <si>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</si>
  <si>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</si>
  <si>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</si>
  <si>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</si>
  <si>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</si>
  <si>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</si>
  <si>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</si>
  <si>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</si>
  <si>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</si>
  <si>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</si>
  <si>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</si>
  <si>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</si>
  <si>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</si>
  <si>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</si>
  <si>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</si>
  <si>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</si>
  <si>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</si>
  <si>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</si>
  <si>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</si>
  <si>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</si>
  <si>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</si>
  <si>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</si>
  <si>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</si>
  <si>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</si>
  <si>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</si>
  <si>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</si>
  <si>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</si>
  <si>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</si>
  <si>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</si>
  <si>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</si>
  <si>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</si>
  <si>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</si>
  <si>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</si>
  <si>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</si>
  <si>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</si>
  <si>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</si>
  <si>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</si>
  <si>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</si>
  <si>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</si>
  <si>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</si>
  <si>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</si>
  <si>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</si>
  <si>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</si>
  <si>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</si>
  <si>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</si>
  <si>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</si>
  <si>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</si>
  <si>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</si>
  <si>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</si>
  <si>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</si>
  <si>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</si>
  <si>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</si>
  <si>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</si>
  <si>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</si>
  <si>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</si>
  <si>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</si>
  <si>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</si>
  <si>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</si>
  <si>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</si>
  <si>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</si>
  <si>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</si>
  <si>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</si>
  <si>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</si>
  <si>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</si>
  <si>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</si>
  <si>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</si>
  <si>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</si>
  <si>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</si>
  <si>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</si>
  <si>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</si>
  <si>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</si>
  <si>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</si>
  <si>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</si>
  <si>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</si>
  <si>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</si>
  <si>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</si>
  <si>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</si>
  <si>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</si>
  <si>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</si>
  <si>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</si>
  <si>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</si>
  <si>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</si>
  <si>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</si>
  <si>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</si>
  <si>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</si>
  <si>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</si>
  <si>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</si>
  <si>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</si>
  <si>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</si>
  <si>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</si>
  <si>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</si>
  <si>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</si>
  <si>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</si>
  <si>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</si>
  <si>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</si>
  <si>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</si>
  <si>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</si>
  <si>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</si>
  <si>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</si>
  <si>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</si>
  <si>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</si>
  <si>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</si>
  <si>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</si>
  <si>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</si>
  <si>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</si>
  <si>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</si>
  <si>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</si>
  <si>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</si>
  <si>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</si>
  <si>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</si>
  <si>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</si>
  <si>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</si>
  <si>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</si>
  <si>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</si>
  <si>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</si>
  <si>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</si>
  <si>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</si>
  <si>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</si>
  <si>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</si>
  <si>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</si>
  <si>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</si>
  <si>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</si>
  <si>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</si>
  <si>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</si>
  <si>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</si>
  <si>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</si>
  <si>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</si>
  <si>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</si>
  <si>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</si>
  <si>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</si>
  <si>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</si>
  <si>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</si>
  <si>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</si>
  <si>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</si>
  <si>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</si>
  <si>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</si>
  <si>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</si>
  <si>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</si>
  <si>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</si>
  <si>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</si>
  <si>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</si>
  <si>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</si>
  <si>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</si>
  <si>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</si>
  <si>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</si>
  <si>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</si>
  <si>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</si>
  <si>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</si>
  <si>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</si>
  <si>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</si>
  <si>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</si>
  <si>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</si>
  <si>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</si>
  <si>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</si>
  <si>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</si>
  <si>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</si>
  <si>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</si>
  <si>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</si>
  <si>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</si>
  <si>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</si>
  <si>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</si>
  <si>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</si>
  <si>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</si>
  <si>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</si>
  <si>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</si>
  <si>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</si>
  <si>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</si>
  <si>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</si>
  <si>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</si>
  <si>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</si>
  <si>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</si>
  <si>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</si>
  <si>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</si>
  <si>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</si>
  <si>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</si>
  <si>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</si>
  <si>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</si>
  <si>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</si>
  <si>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</si>
  <si>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</si>
  <si>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</si>
  <si>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</si>
  <si>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</si>
  <si>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</si>
  <si>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</si>
  <si>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</si>
  <si>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</si>
  <si>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</si>
  <si>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</si>
  <si>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</si>
  <si>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</si>
  <si>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</si>
  <si>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</si>
  <si>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</si>
  <si>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</si>
  <si>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</si>
  <si>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</si>
  <si>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</si>
  <si>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</si>
  <si>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</si>
  <si>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</si>
  <si>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</si>
  <si>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</si>
  <si>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</si>
  <si>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</si>
  <si>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</si>
  <si>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</si>
  <si>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</si>
  <si>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</si>
  <si>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</si>
  <si>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</si>
  <si>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</si>
  <si>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</si>
  <si>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</si>
  <si>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</si>
  <si>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</si>
  <si>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</si>
  <si>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</si>
  <si>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</si>
  <si>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</si>
  <si>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</si>
  <si>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</si>
  <si>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</si>
  <si>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</si>
  <si>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</si>
  <si>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</si>
  <si>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</si>
  <si>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</si>
  <si>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</si>
  <si>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</si>
  <si>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</si>
  <si>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</si>
  <si>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</si>
  <si>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</si>
  <si>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</si>
  <si>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</si>
  <si>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</si>
  <si>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</si>
  <si>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</si>
  <si>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</si>
  <si>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</si>
  <si>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</si>
  <si>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</si>
  <si>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</si>
  <si>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</si>
  <si>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</si>
  <si>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</si>
  <si>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</si>
  <si>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</si>
  <si>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</si>
  <si>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</si>
  <si>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</si>
  <si>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</si>
  <si>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</si>
  <si>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</si>
  <si>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</si>
  <si>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</si>
  <si>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</si>
  <si>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</si>
  <si>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</si>
  <si>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</si>
  <si>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</si>
  <si>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</si>
  <si>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</si>
  <si>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</si>
  <si>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</si>
  <si>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</si>
  <si>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</si>
  <si>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</si>
  <si>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</si>
  <si>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</si>
  <si>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</si>
  <si>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</si>
  <si>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</si>
  <si>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</si>
  <si>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</si>
  <si>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</si>
  <si>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</si>
  <si>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</si>
  <si>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</si>
  <si>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</si>
  <si>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</si>
  <si>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</si>
  <si>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</si>
  <si>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</si>
  <si>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</si>
  <si>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</si>
  <si>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</si>
  <si>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</si>
  <si>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</si>
  <si>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</si>
  <si>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</si>
  <si>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</si>
  <si>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</si>
  <si>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</si>
  <si>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</si>
  <si>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</si>
  <si>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</si>
  <si>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</si>
  <si>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</si>
  <si>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</si>
  <si>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</si>
  <si>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</si>
  <si>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</si>
  <si>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</si>
  <si>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</si>
  <si>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</si>
  <si>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</si>
  <si>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</si>
  <si>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</si>
  <si>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</si>
  <si>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</si>
  <si>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</si>
  <si>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</si>
  <si>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</si>
  <si>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</si>
  <si>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</si>
  <si>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</si>
  <si>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</si>
  <si>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</si>
  <si>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</si>
  <si>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</si>
  <si>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</si>
  <si>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</si>
  <si>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</si>
  <si>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</si>
  <si>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</si>
  <si>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</si>
  <si>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</si>
  <si>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</si>
  <si>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</si>
  <si>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</si>
  <si>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</si>
  <si>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</si>
  <si>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</si>
  <si>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</si>
  <si>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</si>
  <si>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</si>
  <si>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</si>
  <si>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</si>
  <si>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</si>
  <si>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</si>
  <si>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</si>
  <si>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</si>
  <si>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</si>
  <si>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</si>
  <si>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</si>
  <si>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</si>
  <si>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</si>
  <si>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</si>
  <si>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</si>
  <si>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</si>
  <si>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</si>
  <si>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</si>
  <si>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</si>
  <si>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</si>
  <si>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</si>
  <si>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</si>
  <si>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</si>
  <si>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</si>
  <si>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</si>
  <si>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</si>
  <si>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</si>
  <si>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</si>
  <si>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</si>
  <si>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</si>
  <si>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</si>
  <si>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</si>
  <si>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</si>
  <si>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</si>
  <si>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</si>
  <si>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</si>
  <si>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</si>
  <si>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</si>
  <si>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</si>
  <si>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</si>
  <si>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</si>
  <si>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</si>
  <si>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</si>
  <si>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</si>
  <si>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</si>
  <si>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</si>
  <si>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</si>
  <si>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</si>
  <si>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</si>
  <si>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</si>
  <si>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</si>
  <si>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</si>
  <si>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</si>
  <si>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</si>
  <si>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</si>
  <si>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</si>
  <si>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</si>
  <si>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</si>
  <si>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</si>
  <si>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</si>
  <si>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</si>
  <si>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</si>
  <si>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</si>
  <si>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</si>
  <si>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</si>
  <si>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</si>
  <si>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</si>
  <si>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</si>
  <si>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</si>
  <si>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</si>
  <si>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</si>
  <si>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</si>
  <si>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</si>
  <si>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</si>
  <si>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</si>
  <si>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</si>
  <si>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</si>
  <si>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</si>
  <si>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</si>
  <si>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</si>
  <si>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</si>
  <si>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</si>
  <si>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</si>
  <si>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</si>
  <si>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</si>
  <si>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</si>
  <si>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</si>
  <si>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</si>
  <si>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</si>
  <si>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</si>
  <si>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</si>
  <si>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</si>
  <si>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</si>
  <si>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</si>
  <si>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</si>
  <si>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</si>
  <si>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</si>
  <si>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</si>
  <si>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</si>
  <si>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</si>
  <si>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</si>
  <si>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</si>
  <si>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</si>
  <si>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</si>
  <si>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</si>
  <si>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</si>
  <si>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</si>
  <si>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</si>
  <si>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</si>
  <si>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</si>
  <si>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</si>
  <si>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</si>
  <si>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</si>
  <si>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</si>
  <si>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</si>
  <si>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</si>
  <si>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</si>
  <si>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</si>
  <si>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</si>
  <si>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</si>
  <si>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</si>
  <si>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</si>
  <si>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</si>
  <si>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</si>
  <si>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</si>
  <si>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</si>
  <si>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</si>
  <si>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</si>
  <si>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</si>
  <si>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</si>
  <si>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</si>
  <si>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</si>
  <si>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</si>
  <si>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</si>
  <si>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</si>
  <si>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</si>
  <si>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</si>
  <si>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</si>
  <si>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</si>
  <si>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</si>
  <si>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</si>
  <si>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</si>
  <si>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</si>
  <si>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</si>
  <si>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</si>
  <si>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</si>
  <si>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</si>
  <si>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</si>
  <si>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</si>
  <si>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</si>
  <si>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</si>
  <si>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</si>
  <si>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</si>
  <si>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</si>
  <si>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</si>
  <si>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</si>
  <si>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</si>
  <si>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</si>
  <si>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</si>
  <si>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</si>
  <si>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</si>
  <si>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</si>
  <si>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</si>
  <si>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</si>
  <si>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</si>
  <si>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</si>
  <si>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</si>
  <si>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</si>
  <si>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</si>
  <si>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</si>
  <si>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</si>
  <si>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</si>
  <si>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</si>
  <si>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</si>
  <si>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</si>
  <si>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</si>
  <si>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</si>
  <si>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</si>
  <si>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</si>
  <si>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</si>
  <si>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</si>
  <si>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</si>
  <si>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</si>
  <si>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</si>
  <si>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</si>
  <si>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</si>
  <si>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</si>
  <si>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</si>
  <si>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</si>
  <si>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</si>
  <si>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</si>
  <si>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</si>
  <si>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</si>
  <si>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</si>
  <si>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</si>
  <si>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</si>
  <si>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</si>
  <si>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</si>
  <si>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</si>
  <si>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</si>
  <si>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</si>
  <si>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</si>
  <si>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</si>
  <si>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</si>
  <si>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</si>
  <si>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</si>
  <si>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</si>
  <si>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</si>
  <si>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</si>
  <si>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</si>
  <si>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</si>
  <si>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</si>
  <si>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</si>
  <si>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</si>
  <si>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</si>
  <si>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</si>
  <si>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</si>
  <si>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</si>
  <si>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</si>
  <si>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</si>
  <si>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</si>
  <si>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</si>
  <si>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</si>
  <si>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</si>
  <si>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</si>
  <si>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</si>
  <si>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</si>
  <si>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</si>
  <si>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</si>
  <si>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</si>
  <si>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</si>
  <si>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</si>
  <si>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</si>
  <si>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</si>
  <si>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</si>
  <si>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</si>
  <si>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</si>
  <si>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</si>
  <si>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</si>
  <si>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</si>
  <si>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</si>
  <si>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</si>
  <si>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</si>
  <si>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</si>
  <si>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</si>
  <si>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</si>
  <si>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</si>
  <si>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</si>
  <si>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</si>
  <si>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</si>
  <si>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</si>
  <si>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</si>
  <si>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</si>
  <si>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</si>
  <si>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</si>
  <si>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</si>
  <si>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</si>
  <si>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</si>
  <si>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</si>
  <si>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</si>
  <si>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</si>
  <si>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</si>
  <si>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</si>
  <si>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</si>
  <si>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</si>
  <si>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</si>
  <si>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</si>
  <si>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</si>
  <si>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</si>
  <si>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</si>
  <si>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</si>
  <si>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</si>
  <si>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</si>
  <si>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</si>
  <si>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</si>
  <si>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</si>
  <si>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</si>
  <si>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</si>
  <si>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</si>
  <si>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</si>
  <si>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</si>
  <si>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</si>
  <si>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</si>
  <si>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</si>
  <si>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</si>
  <si>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</si>
  <si>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</si>
  <si>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</si>
  <si>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</si>
  <si>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</si>
  <si>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</si>
  <si>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</si>
  <si>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</si>
  <si>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</si>
  <si>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</si>
  <si>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</si>
  <si>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</si>
  <si>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</si>
  <si>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</si>
  <si>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</si>
  <si>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</si>
  <si>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</si>
  <si>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</si>
  <si>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</si>
  <si>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</si>
  <si>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</si>
  <si>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</si>
  <si>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</si>
  <si>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</si>
  <si>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</si>
  <si>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</si>
  <si>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</si>
  <si>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</si>
  <si>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</si>
  <si>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</si>
  <si>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</si>
  <si>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</si>
  <si>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</si>
  <si>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</si>
  <si>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</si>
  <si>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</si>
  <si>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</si>
  <si>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</si>
  <si>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</si>
  <si>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</si>
  <si>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</si>
  <si>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</si>
  <si>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</si>
  <si>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</si>
  <si>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</si>
  <si>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</si>
  <si>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</si>
  <si>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</si>
  <si>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</si>
  <si>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</si>
  <si>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</si>
  <si>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</si>
  <si>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</si>
  <si>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</si>
  <si>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</si>
  <si>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</si>
  <si>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</si>
  <si>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</si>
  <si>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</si>
  <si>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</si>
  <si>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</si>
  <si>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</si>
  <si>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</si>
  <si>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</si>
  <si>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</si>
  <si>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</si>
  <si>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</si>
  <si>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</si>
  <si>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</si>
  <si>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</si>
  <si>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</si>
  <si>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</si>
  <si>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</si>
  <si>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</si>
  <si>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</si>
  <si>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</si>
  <si>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</si>
  <si>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</si>
  <si>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</si>
  <si>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</si>
  <si>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</si>
  <si>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</si>
  <si>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</si>
  <si>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</si>
  <si>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</si>
  <si>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</si>
  <si>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</si>
  <si>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</si>
  <si>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</si>
  <si>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</si>
  <si>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</si>
  <si>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</si>
  <si>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</si>
  <si>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</si>
  <si>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</si>
  <si>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</si>
  <si>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</si>
  <si>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</si>
  <si>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</si>
  <si>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</si>
  <si>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</si>
  <si>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</si>
  <si>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</si>
  <si>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</si>
  <si>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</si>
  <si>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</si>
  <si>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</si>
  <si>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</si>
  <si>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</si>
  <si>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</si>
  <si>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</si>
  <si>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</si>
  <si>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</si>
  <si>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</si>
  <si>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</si>
  <si>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</si>
  <si>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</si>
  <si>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</si>
  <si>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</si>
  <si>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</si>
  <si>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</si>
  <si>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</si>
  <si>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</si>
  <si>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</si>
  <si>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</si>
  <si>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</si>
  <si>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</si>
  <si>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</si>
  <si>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</si>
  <si>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</si>
  <si>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</si>
  <si>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</si>
  <si>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</si>
  <si>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</si>
  <si>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</si>
  <si>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</si>
  <si>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</si>
  <si>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</si>
  <si>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</si>
  <si>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</si>
  <si>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</si>
  <si>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</si>
  <si>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</si>
  <si>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</si>
  <si>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</si>
  <si>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</si>
  <si>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</si>
  <si>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</si>
  <si>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</si>
  <si>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</si>
  <si>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</si>
  <si>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</si>
  <si>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</si>
  <si>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</si>
  <si>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</si>
  <si>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</si>
  <si>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</si>
  <si>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</si>
  <si>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</si>
  <si>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</si>
  <si>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</si>
  <si>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</si>
  <si>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</si>
  <si>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</si>
  <si>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</si>
  <si>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</si>
  <si>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</si>
  <si>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</si>
  <si>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</si>
  <si>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</si>
  <si>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</si>
  <si>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</si>
  <si>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</si>
  <si>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</si>
  <si>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</si>
  <si>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</si>
  <si>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</si>
  <si>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</si>
  <si>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</si>
  <si>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</si>
  <si>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</si>
  <si>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</si>
  <si>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</si>
  <si>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</si>
  <si>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</si>
  <si>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</si>
  <si>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</si>
  <si>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</si>
  <si>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</si>
  <si>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</si>
  <si>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</si>
  <si>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</si>
  <si>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</si>
  <si>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</si>
  <si>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</si>
  <si>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</si>
  <si>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</si>
  <si>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</si>
  <si>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</si>
  <si>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</si>
  <si>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</si>
  <si>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</si>
  <si>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</si>
  <si>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</si>
  <si>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</si>
  <si>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</si>
  <si>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</si>
  <si>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</si>
  <si>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</si>
  <si>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</si>
  <si>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</si>
  <si>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</si>
  <si>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</si>
  <si>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</si>
  <si>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</si>
  <si>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</si>
  <si>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</si>
  <si>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</si>
  <si>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</si>
  <si>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</si>
  <si>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</si>
  <si>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</si>
  <si>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</si>
  <si>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</si>
  <si>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</si>
  <si>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</si>
  <si>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</si>
  <si>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</si>
  <si>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</si>
  <si>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</si>
  <si>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</si>
  <si>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</si>
  <si>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</si>
  <si>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</si>
  <si>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</si>
  <si>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</si>
  <si>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</si>
  <si>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</si>
  <si>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</si>
  <si>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</si>
  <si>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</si>
  <si>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</si>
  <si>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</si>
  <si>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</si>
  <si>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</si>
  <si>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</si>
  <si>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</si>
  <si>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</si>
  <si>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</si>
  <si>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</si>
  <si>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</si>
  <si>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</si>
  <si>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</si>
  <si>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</si>
  <si>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</si>
  <si>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</si>
  <si>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</si>
  <si>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</si>
  <si>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</si>
  <si>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</si>
  <si>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</si>
  <si>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</si>
  <si>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</si>
  <si>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</si>
  <si>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</si>
  <si>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</si>
  <si>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</si>
  <si>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</si>
  <si>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</si>
  <si>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</si>
  <si>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</si>
  <si>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</si>
  <si>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</si>
  <si>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</si>
  <si>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</si>
  <si>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</si>
  <si>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</si>
  <si>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</si>
  <si>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</si>
  <si>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</si>
  <si>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</si>
  <si>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</si>
  <si>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</si>
  <si>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</si>
  <si>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</si>
  <si>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</si>
  <si>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</si>
  <si>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</si>
  <si>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</si>
  <si>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</si>
  <si>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</si>
  <si>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</si>
  <si>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</si>
  <si>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</si>
  <si>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</si>
  <si>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</si>
  <si>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</si>
  <si>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</si>
  <si>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</si>
  <si>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</si>
  <si>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</si>
  <si>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</si>
  <si>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</si>
  <si>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</si>
  <si>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</si>
  <si>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</si>
  <si>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</si>
  <si>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</si>
  <si>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</si>
  <si>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</si>
  <si>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</si>
  <si>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</si>
  <si>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</si>
  <si>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</si>
  <si>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</si>
  <si>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</si>
  <si>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</si>
  <si>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</si>
  <si>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</si>
  <si>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</si>
  <si>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</si>
  <si>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</si>
  <si>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</si>
  <si>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</si>
  <si>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</si>
  <si>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</si>
  <si>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</si>
  <si>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</si>
  <si>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</si>
  <si>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</si>
  <si>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</si>
  <si>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</si>
  <si>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</si>
  <si>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</si>
  <si>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</si>
  <si>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</si>
  <si>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</si>
  <si>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</si>
  <si>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</si>
  <si>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</si>
  <si>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</si>
  <si>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</si>
  <si>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</si>
  <si>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</si>
  <si>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</si>
  <si>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</si>
  <si>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</si>
  <si>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</si>
  <si>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</si>
  <si>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</si>
  <si>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</si>
  <si>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</si>
  <si>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</si>
  <si>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</si>
  <si>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</si>
  <si>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</si>
  <si>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</si>
  <si>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</si>
  <si>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</si>
  <si>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</si>
  <si>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</si>
  <si>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</si>
  <si>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</si>
  <si>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</si>
  <si>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</si>
  <si>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</si>
  <si>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</si>
  <si>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</si>
  <si>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</si>
  <si>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</si>
  <si>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</si>
  <si>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</si>
  <si>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</si>
  <si>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</si>
  <si>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</si>
  <si>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</si>
  <si>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</si>
  <si>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</si>
  <si>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</si>
  <si>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</si>
  <si>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</si>
  <si>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</si>
  <si>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</si>
  <si>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</si>
  <si>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</si>
  <si>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</si>
  <si>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</si>
  <si>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</si>
  <si>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</si>
  <si>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</si>
  <si>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</si>
  <si>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</si>
  <si>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</si>
  <si>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</si>
  <si>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</si>
  <si>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</si>
  <si>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</si>
  <si>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</si>
  <si>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</si>
  <si>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</si>
  <si>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</si>
  <si>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</si>
  <si>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</si>
  <si>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</si>
  <si>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</si>
  <si>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</si>
  <si>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</si>
  <si>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</si>
  <si>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</si>
  <si>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</si>
  <si>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</si>
  <si>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</si>
  <si>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</si>
  <si>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</si>
  <si>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</si>
  <si>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</si>
  <si>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</si>
  <si>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</si>
  <si>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</si>
  <si>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</si>
  <si>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</si>
  <si>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</si>
  <si>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</si>
  <si>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</si>
  <si>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</si>
  <si>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</si>
  <si>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</si>
  <si>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</si>
  <si>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</si>
  <si>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</si>
  <si>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</si>
  <si>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</si>
  <si>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</si>
  <si>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</si>
  <si>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</si>
  <si>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</si>
  <si>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</si>
  <si>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</si>
  <si>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</si>
  <si>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</si>
  <si>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</si>
  <si>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</si>
  <si>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</si>
  <si>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</si>
  <si>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</si>
  <si>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</si>
  <si>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</si>
  <si>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</si>
  <si>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</si>
  <si>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</si>
  <si>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</si>
  <si>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</si>
  <si>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</si>
  <si>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</si>
  <si>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</si>
  <si>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</si>
  <si>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</si>
  <si>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</si>
  <si>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</si>
  <si>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</si>
  <si>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</si>
  <si>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</si>
  <si>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</si>
  <si>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</si>
  <si>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</si>
  <si>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</si>
  <si>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</si>
  <si>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</si>
  <si>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</si>
  <si>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</si>
  <si>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</si>
  <si>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</si>
  <si>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</si>
  <si>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</si>
  <si>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</si>
  <si>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</si>
  <si>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</si>
  <si>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</si>
  <si>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</si>
  <si>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</si>
  <si>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</si>
  <si>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</si>
  <si>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</si>
  <si>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</si>
  <si>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</si>
  <si>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</si>
  <si>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</si>
  <si>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</si>
  <si>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</si>
  <si>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</si>
  <si>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</si>
  <si>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</si>
  <si>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</si>
  <si>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</si>
  <si>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</si>
  <si>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</si>
  <si>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</si>
  <si>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</si>
  <si>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</si>
  <si>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</si>
  <si>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</si>
  <si>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</si>
  <si>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</si>
  <si>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</si>
  <si>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</si>
  <si>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</si>
  <si>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</si>
  <si>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</si>
  <si>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</si>
  <si>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</si>
  <si>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</si>
  <si>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</si>
  <si>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</si>
  <si>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</si>
  <si>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</si>
  <si>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</si>
  <si>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</si>
  <si>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</si>
  <si>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</si>
  <si>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</si>
  <si>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</si>
  <si>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</si>
  <si>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</si>
  <si>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</si>
  <si>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</si>
  <si>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</si>
  <si>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</si>
  <si>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</si>
  <si>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</si>
  <si>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</si>
  <si>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</si>
  <si>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</si>
  <si>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</si>
  <si>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</si>
  <si>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</si>
  <si>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</si>
  <si>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</si>
  <si>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</si>
  <si>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</si>
  <si>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</si>
  <si>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</si>
  <si>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</si>
  <si>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</si>
  <si>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</si>
  <si>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</si>
  <si>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</si>
  <si>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</si>
  <si>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</si>
  <si>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</si>
  <si>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</si>
  <si>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</si>
  <si>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</si>
  <si>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</si>
  <si>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</si>
  <si>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</si>
  <si>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</si>
  <si>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</si>
  <si>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</si>
  <si>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</si>
  <si>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</si>
  <si>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</si>
  <si>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</si>
  <si>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</si>
  <si>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</si>
  <si>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</si>
  <si>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</si>
  <si>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</si>
  <si>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</si>
  <si>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</si>
  <si>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</si>
  <si>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</si>
  <si>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</si>
  <si>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</si>
  <si>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</si>
  <si>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</si>
  <si>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</si>
  <si>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</si>
  <si>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</si>
  <si>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</si>
  <si>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</si>
  <si>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</si>
  <si>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</si>
  <si>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</si>
  <si>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</si>
  <si>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</si>
  <si>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</si>
  <si>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</si>
  <si>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</si>
  <si>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</si>
  <si>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</si>
  <si>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</si>
  <si>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</si>
  <si>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</si>
  <si>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</si>
  <si>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</si>
  <si>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</si>
  <si>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</si>
  <si>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</si>
  <si>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</si>
  <si>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</si>
  <si>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</si>
  <si>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</si>
  <si>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</si>
  <si>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</si>
  <si>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</si>
  <si>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</si>
  <si>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</si>
  <si>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</si>
  <si>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</si>
  <si>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</si>
  <si>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</si>
  <si>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</si>
  <si>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</si>
  <si>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</si>
  <si>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</si>
  <si>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</si>
  <si>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</si>
  <si>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</si>
  <si>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</si>
  <si>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</si>
  <si>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</si>
  <si>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</si>
  <si>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</si>
  <si>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</si>
  <si>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</si>
  <si>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</si>
  <si>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</si>
  <si>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</si>
  <si>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</si>
  <si>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</si>
  <si>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</si>
  <si>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</si>
  <si>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</si>
  <si>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</si>
  <si>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</si>
  <si>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</si>
  <si>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</si>
  <si>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</si>
  <si>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</si>
  <si>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</si>
  <si>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</si>
  <si>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</si>
  <si>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</si>
  <si>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</si>
  <si>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</si>
  <si>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</si>
  <si>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</si>
  <si>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</si>
  <si>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</si>
  <si>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</si>
  <si>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</si>
  <si>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</si>
  <si>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</si>
  <si>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</si>
  <si>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</si>
  <si>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</si>
  <si>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</si>
  <si>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</si>
  <si>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</si>
  <si>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</si>
  <si>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</si>
  <si>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</si>
  <si>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</si>
  <si>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</si>
  <si>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</si>
  <si>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</si>
  <si>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</si>
  <si>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</si>
  <si>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</si>
  <si>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</si>
  <si>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</si>
  <si>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</si>
  <si>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</si>
  <si>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</si>
  <si>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</si>
  <si>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</si>
  <si>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</si>
  <si>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</si>
  <si>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</si>
  <si>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</si>
  <si>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</si>
  <si>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</si>
  <si>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</si>
  <si>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</si>
  <si>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</si>
  <si>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</si>
  <si>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</si>
  <si>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</si>
  <si>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</si>
  <si>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</si>
  <si>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</si>
  <si>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</si>
  <si>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</si>
  <si>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</si>
  <si>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</si>
  <si>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</si>
  <si>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</si>
  <si>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</si>
  <si>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</si>
  <si>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</si>
  <si>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</si>
  <si>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</si>
  <si>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</si>
  <si>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</si>
  <si>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</si>
  <si>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</si>
  <si>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</si>
  <si>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</si>
  <si>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</si>
  <si>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</si>
  <si>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</si>
  <si>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</si>
  <si>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</si>
  <si>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</si>
  <si>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</si>
  <si>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</si>
  <si>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</si>
  <si>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</si>
  <si>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</si>
  <si>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</si>
  <si>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</si>
  <si>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</si>
  <si>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</si>
  <si>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</si>
  <si>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</si>
  <si>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</si>
  <si>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</si>
  <si>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</si>
  <si>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</si>
  <si>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</si>
  <si>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</si>
  <si>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</si>
  <si>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</si>
  <si>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</si>
  <si>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</si>
  <si>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</si>
  <si>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</si>
  <si>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</si>
  <si>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</si>
  <si>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</si>
  <si>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</si>
  <si>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</si>
  <si>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</si>
  <si>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</si>
  <si>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</si>
  <si>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</si>
  <si>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</si>
  <si>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</si>
  <si>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</si>
  <si>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</si>
  <si>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</si>
  <si>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</si>
  <si>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</si>
  <si>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</si>
  <si>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</si>
  <si>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</si>
  <si>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</si>
  <si>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</si>
  <si>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</si>
  <si>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</si>
  <si>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</si>
  <si>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</si>
  <si>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</si>
  <si>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</si>
  <si>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</si>
  <si>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</si>
  <si>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</si>
  <si>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</si>
  <si>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</si>
  <si>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</si>
  <si>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</si>
  <si>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</si>
  <si>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</si>
  <si>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</si>
  <si>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</si>
  <si>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</si>
  <si>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</si>
  <si>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</si>
  <si>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</si>
  <si>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</si>
  <si>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</si>
  <si>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</si>
  <si>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</si>
  <si>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</si>
  <si>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</si>
  <si>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</si>
  <si>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</si>
  <si>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</si>
  <si>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</si>
  <si>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</si>
  <si>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</si>
  <si>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</si>
  <si>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</si>
  <si>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</si>
  <si>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</si>
  <si>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</si>
  <si>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</si>
  <si>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</si>
  <si>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</si>
  <si>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</si>
  <si>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</si>
  <si>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</si>
  <si>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</si>
  <si>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</si>
  <si>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</si>
  <si>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</si>
  <si>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</si>
  <si>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</si>
  <si>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</si>
  <si>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</si>
  <si>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</si>
  <si>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</si>
  <si>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</si>
  <si>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</si>
  <si>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</si>
  <si>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</si>
  <si>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</si>
  <si>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</si>
  <si>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</si>
  <si>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</si>
  <si>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</si>
  <si>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</si>
  <si>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</si>
  <si>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</si>
  <si>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</si>
  <si>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</si>
  <si>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</si>
  <si>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</si>
  <si>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</si>
  <si>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</si>
  <si>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</si>
  <si>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</si>
  <si>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</si>
  <si>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</si>
  <si>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</si>
  <si>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</si>
  <si>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</si>
  <si>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</si>
  <si>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</si>
  <si>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</si>
  <si>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</si>
  <si>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</si>
  <si>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</si>
  <si>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</si>
  <si>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</si>
  <si>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</si>
  <si>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</si>
  <si>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</si>
  <si>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</si>
  <si>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</si>
  <si>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</si>
  <si>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</si>
  <si>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</si>
  <si>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</si>
  <si>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</si>
  <si>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</si>
  <si>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</si>
  <si>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</si>
  <si>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</si>
  <si>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</si>
  <si>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</si>
  <si>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</si>
  <si>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</si>
  <si>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</si>
  <si>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</si>
  <si>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</si>
  <si>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</si>
  <si>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</si>
  <si>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</si>
  <si>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</si>
  <si>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</si>
  <si>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</si>
  <si>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</si>
  <si>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</si>
  <si>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</si>
  <si>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</si>
  <si>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</si>
  <si>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</si>
  <si>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</si>
  <si>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</si>
  <si>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</si>
  <si>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</si>
  <si>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</si>
  <si>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</si>
  <si>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</si>
  <si>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</si>
  <si>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</si>
  <si>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</si>
  <si>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</si>
  <si>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</si>
  <si>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</si>
  <si>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</si>
  <si>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</si>
  <si>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</si>
  <si>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</si>
  <si>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</si>
  <si>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</si>
  <si>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</si>
  <si>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</si>
  <si>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</si>
  <si>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</si>
  <si>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</si>
  <si>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</si>
  <si>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</si>
  <si>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</si>
  <si>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</si>
  <si>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</si>
  <si>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</si>
  <si>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</si>
  <si>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</si>
  <si>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</si>
  <si>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</si>
  <si>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</si>
  <si>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</si>
  <si>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</si>
  <si>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</si>
  <si>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</si>
  <si>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</si>
  <si>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</si>
  <si>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</si>
  <si>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</si>
  <si>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</si>
  <si>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</si>
  <si>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</si>
  <si>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</si>
  <si>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</si>
  <si>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</si>
  <si>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</si>
  <si>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</si>
  <si>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</si>
  <si>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</si>
  <si>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</si>
  <si>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</si>
  <si>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</si>
  <si>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</si>
  <si>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</si>
  <si>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</si>
  <si>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</si>
  <si>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</si>
  <si>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</si>
  <si>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</si>
  <si>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</si>
  <si>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</si>
  <si>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</si>
  <si>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</si>
  <si>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</si>
  <si>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</si>
  <si>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</si>
  <si>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</si>
  <si>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</si>
  <si>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</si>
  <si>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</si>
  <si>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</si>
  <si>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</si>
  <si>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</si>
  <si>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</si>
  <si>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</si>
  <si>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</si>
  <si>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</si>
  <si>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</si>
  <si>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</si>
  <si>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</si>
  <si>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</si>
  <si>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</si>
  <si>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</si>
  <si>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</si>
  <si>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</si>
  <si>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</si>
  <si>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</si>
  <si>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</si>
  <si>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</si>
  <si>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</si>
  <si>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</si>
  <si>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</si>
  <si>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</si>
  <si>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</si>
  <si>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</si>
  <si>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</si>
  <si>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</si>
  <si>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</si>
  <si>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</si>
  <si>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</si>
  <si>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</si>
  <si>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</si>
  <si>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</si>
  <si>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</si>
  <si>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</si>
  <si>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</si>
  <si>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</si>
  <si>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</si>
  <si>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</si>
  <si>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</si>
  <si>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</si>
  <si>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</si>
  <si>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</si>
  <si>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</si>
  <si>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</si>
  <si>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</si>
  <si>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</si>
  <si>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</si>
  <si>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</si>
  <si>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</si>
  <si>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</si>
  <si>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</si>
  <si>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</si>
  <si>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</si>
  <si>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</si>
  <si>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</si>
  <si>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</si>
  <si>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</si>
  <si>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</si>
  <si>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</si>
  <si>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</si>
  <si>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</si>
  <si>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</si>
  <si>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</si>
  <si>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</si>
  <si>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</si>
  <si>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</si>
  <si>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</si>
  <si>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</si>
  <si>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</si>
  <si>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</si>
  <si>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</si>
  <si>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</si>
  <si>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</si>
  <si>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</si>
  <si>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</si>
  <si>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</si>
  <si>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</si>
  <si>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</si>
  <si>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</si>
  <si>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</si>
  <si>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</si>
  <si>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</si>
  <si>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</si>
  <si>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</si>
  <si>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</si>
  <si>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</si>
  <si>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</si>
  <si>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</si>
  <si>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</si>
  <si>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</si>
  <si>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</si>
  <si>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</si>
  <si>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</si>
  <si>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</si>
  <si>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</si>
  <si>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</si>
  <si>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</si>
  <si>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</si>
  <si>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</si>
  <si>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</si>
  <si>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</si>
  <si>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</si>
  <si>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</si>
  <si>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</si>
  <si>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</si>
  <si>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</si>
  <si>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</si>
  <si>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</si>
  <si>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</si>
  <si>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</si>
  <si>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</si>
  <si>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</si>
  <si>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</si>
  <si>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</si>
  <si>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</si>
  <si>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</si>
  <si>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</si>
  <si>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</si>
  <si>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</si>
  <si>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</si>
  <si>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</si>
  <si>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</si>
  <si>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</si>
  <si>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</si>
  <si>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</si>
  <si>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</si>
  <si>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</si>
  <si>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</si>
  <si>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</si>
  <si>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</si>
  <si>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</si>
  <si>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</si>
  <si>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</si>
  <si>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</si>
  <si>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</si>
  <si>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</si>
  <si>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</si>
  <si>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</si>
  <si>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</si>
  <si>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</si>
  <si>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</si>
  <si>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</si>
  <si>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</si>
  <si>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</si>
  <si>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</si>
  <si>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</si>
  <si>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</si>
  <si>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</si>
  <si>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</si>
  <si>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</si>
  <si>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</si>
  <si>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</si>
  <si>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</si>
  <si>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</si>
  <si>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</si>
  <si>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</si>
  <si>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</si>
  <si>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</si>
  <si>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</si>
  <si>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</si>
  <si>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</si>
  <si>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</si>
  <si>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</si>
  <si>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</si>
  <si>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</si>
  <si>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</si>
  <si>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</si>
  <si>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</si>
  <si>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</si>
  <si>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</si>
  <si>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</si>
  <si>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</si>
  <si>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</si>
  <si>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</si>
  <si>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</si>
  <si>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</si>
  <si>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</si>
  <si>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</si>
  <si>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</si>
  <si>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</si>
  <si>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</si>
  <si>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</si>
  <si>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</si>
  <si>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</si>
  <si>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</si>
  <si>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</si>
  <si>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</si>
  <si>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</si>
  <si>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</si>
  <si>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</si>
  <si>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</si>
  <si>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</si>
  <si>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</si>
  <si>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</si>
  <si>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</si>
  <si>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</si>
  <si>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</si>
  <si>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</si>
  <si>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</si>
  <si>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</si>
  <si>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</si>
  <si>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</si>
  <si>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</si>
  <si>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</si>
  <si>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</si>
  <si>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</si>
  <si>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</si>
  <si>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</si>
  <si>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</si>
  <si>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</si>
  <si>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</si>
  <si>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</si>
  <si>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</si>
  <si>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</si>
  <si>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</si>
  <si>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</si>
  <si>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</si>
  <si>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</si>
  <si>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</si>
  <si>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</si>
  <si>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</si>
  <si>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</si>
  <si>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</si>
  <si>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</si>
  <si>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</si>
  <si>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</si>
  <si>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</si>
  <si>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</si>
  <si>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</si>
  <si>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</si>
  <si>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</si>
  <si>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</si>
  <si>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</si>
  <si>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</si>
  <si>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</si>
  <si>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</si>
  <si>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</si>
  <si>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</si>
  <si>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</si>
  <si>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</si>
  <si>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</si>
  <si>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</si>
  <si>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</si>
  <si>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</si>
  <si>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</si>
  <si>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</si>
  <si>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</si>
  <si>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</si>
  <si>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</si>
  <si>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</si>
  <si>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</si>
  <si>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</si>
  <si>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</si>
  <si>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</si>
  <si>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</si>
  <si>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</si>
  <si>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</si>
  <si>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</si>
  <si>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</si>
  <si>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</si>
  <si>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</si>
  <si>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</si>
  <si>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</si>
  <si>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</si>
  <si>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</si>
  <si>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</si>
  <si>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</si>
  <si>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</si>
  <si>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</si>
  <si>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</si>
  <si>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</si>
  <si>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</si>
  <si>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</si>
  <si>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</si>
  <si>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</si>
  <si>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</si>
  <si>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</si>
  <si>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</si>
  <si>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</si>
  <si>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</si>
  <si>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</si>
  <si>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</si>
  <si>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</si>
  <si>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</si>
  <si>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</si>
  <si>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</si>
  <si>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</si>
  <si>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</si>
  <si>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</si>
  <si>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</si>
  <si>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</si>
  <si>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</si>
  <si>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</si>
  <si>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</si>
  <si>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</si>
  <si>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</si>
  <si>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</si>
  <si>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</si>
  <si>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</si>
  <si>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</si>
  <si>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</si>
  <si>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</si>
  <si>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</si>
  <si>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</si>
  <si>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</si>
  <si>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</si>
  <si>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</si>
  <si>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</si>
  <si>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</si>
  <si>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</si>
  <si>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</si>
  <si>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</si>
  <si>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</si>
  <si>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</si>
  <si>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</si>
  <si>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</si>
  <si>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</si>
  <si>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</si>
  <si>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</si>
  <si>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</si>
  <si>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</si>
  <si>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</si>
  <si>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</si>
  <si>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</si>
  <si>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</si>
  <si>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</si>
  <si>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</si>
  <si>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</si>
  <si>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</si>
  <si>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</si>
  <si>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</si>
  <si>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</si>
  <si>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</si>
  <si>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</si>
  <si>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</si>
  <si>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</si>
  <si>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</si>
  <si>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</si>
  <si>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</si>
  <si>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</si>
  <si>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</si>
  <si>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</si>
  <si>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</si>
  <si>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</si>
  <si>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</si>
  <si>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</si>
  <si>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</si>
  <si>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</si>
  <si>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</si>
  <si>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</si>
  <si>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</si>
  <si>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</si>
  <si>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</si>
  <si>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</si>
  <si>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</si>
  <si>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</si>
  <si>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</si>
  <si>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</si>
  <si>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</si>
  <si>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</si>
  <si>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</si>
  <si>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</si>
  <si>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</si>
  <si>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</si>
  <si>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</si>
  <si>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</si>
  <si>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</si>
  <si>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</si>
  <si>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</si>
  <si>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</si>
  <si>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</si>
  <si>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</si>
  <si>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</si>
  <si>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</si>
  <si>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</si>
  <si>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</si>
  <si>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</si>
  <si>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</si>
  <si>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</si>
  <si>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</si>
  <si>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</si>
  <si>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</si>
  <si>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</si>
  <si>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</si>
  <si>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</si>
  <si>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</si>
  <si>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</si>
  <si>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</si>
  <si>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</si>
  <si>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</si>
  <si>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</si>
  <si>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</si>
  <si>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</si>
  <si>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</si>
  <si>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</si>
  <si>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</si>
  <si>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</si>
  <si>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</si>
  <si>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</si>
  <si>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</si>
  <si>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</si>
  <si>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</si>
  <si>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</si>
  <si>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</si>
  <si>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</si>
  <si>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</si>
  <si>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</si>
  <si>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</si>
  <si>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</si>
  <si>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</si>
  <si>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</si>
  <si>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</si>
  <si>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</si>
  <si>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</si>
  <si>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</si>
  <si>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</si>
  <si>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</si>
  <si>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</si>
  <si>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</si>
  <si>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</si>
  <si>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</si>
  <si>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</si>
  <si>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</si>
  <si>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</si>
  <si>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</si>
  <si>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</si>
  <si>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</si>
  <si>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</si>
  <si>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</si>
  <si>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</si>
  <si>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</si>
  <si>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</si>
  <si>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</si>
  <si>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</si>
  <si>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</si>
  <si>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</si>
  <si>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</si>
  <si>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</si>
  <si>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</si>
  <si>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</si>
  <si>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</si>
  <si>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</si>
  <si>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</si>
  <si>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</si>
  <si>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</si>
  <si>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</si>
  <si>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</si>
  <si>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</si>
  <si>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</si>
  <si>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</si>
  <si>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</si>
  <si>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</si>
  <si>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</si>
  <si>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</si>
  <si>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</si>
  <si>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</si>
  <si>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</si>
  <si>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</si>
  <si>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</si>
  <si>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</si>
  <si>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</si>
  <si>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</si>
  <si>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</si>
  <si>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</si>
  <si>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</si>
  <si>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</si>
  <si>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</si>
  <si>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</si>
  <si>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</si>
  <si>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</si>
  <si>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</si>
  <si>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</si>
  <si>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</si>
  <si>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</si>
  <si>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</si>
  <si>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</si>
  <si>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</si>
  <si>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</si>
  <si>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</si>
  <si>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</si>
  <si>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</si>
  <si>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</si>
  <si>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</si>
  <si>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</si>
  <si>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</si>
  <si>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</si>
  <si>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</si>
  <si>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</si>
  <si>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</si>
  <si>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</si>
  <si>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</si>
  <si>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</si>
  <si>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</si>
  <si>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</si>
  <si>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</si>
  <si>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</si>
  <si>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</si>
  <si>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</si>
  <si>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</si>
  <si>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</si>
  <si>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</si>
  <si>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</si>
  <si>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</si>
  <si>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</si>
  <si>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</si>
  <si>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</si>
  <si>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</si>
  <si>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</si>
  <si>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</si>
  <si>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</si>
  <si>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</si>
  <si>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</si>
  <si>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</si>
  <si>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</si>
  <si>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</si>
  <si>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</si>
  <si>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</si>
  <si>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</si>
  <si>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</si>
  <si>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</si>
  <si>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</si>
  <si>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</si>
  <si>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</si>
  <si>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</si>
  <si>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</si>
  <si>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</si>
  <si>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</si>
  <si>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</si>
  <si>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</si>
  <si>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</si>
  <si>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</si>
  <si>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</si>
  <si>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</si>
  <si>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</si>
  <si>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</si>
  <si>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</si>
  <si>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</si>
  <si>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</si>
  <si>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</si>
  <si>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</si>
  <si>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</si>
  <si>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</si>
  <si>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</si>
  <si>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</si>
  <si>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</si>
  <si>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</si>
  <si>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</si>
  <si>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</si>
  <si>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</si>
  <si>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</si>
  <si>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</si>
  <si>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</si>
  <si>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</si>
  <si>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</si>
  <si>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</si>
  <si>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</si>
  <si>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</si>
  <si>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</si>
  <si>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</si>
  <si>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</si>
  <si>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</si>
  <si>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</si>
  <si>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</si>
  <si>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</si>
  <si>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</si>
  <si>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</si>
  <si>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</si>
  <si>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</si>
  <si>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</si>
  <si>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</si>
  <si>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</si>
  <si>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</si>
  <si>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</si>
  <si>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</si>
  <si>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</si>
  <si>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</si>
  <si>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</si>
  <si>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</si>
  <si>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</si>
  <si>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</si>
  <si>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</si>
  <si>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</si>
  <si>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</si>
  <si>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</si>
  <si>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</si>
  <si>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</si>
  <si>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</si>
  <si>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</si>
  <si>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</si>
  <si>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</si>
  <si>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</si>
  <si>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</si>
  <si>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</si>
  <si>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</si>
  <si>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</si>
  <si>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</si>
  <si>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</si>
  <si>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</si>
  <si>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</si>
  <si>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</si>
  <si>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</si>
  <si>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</si>
  <si>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</si>
  <si>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</si>
  <si>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</si>
  <si>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</si>
  <si>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</si>
  <si>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</si>
  <si>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</si>
  <si>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</si>
  <si>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</si>
  <si>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</si>
  <si>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</si>
  <si>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</si>
  <si>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</si>
  <si>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</si>
  <si>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</si>
  <si>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</si>
  <si>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</si>
  <si>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</si>
  <si>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</si>
  <si>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</si>
  <si>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</si>
  <si>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</si>
  <si>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</si>
  <si>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</si>
  <si>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</si>
  <si>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</si>
  <si>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</si>
  <si>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</si>
  <si>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</si>
  <si>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</si>
  <si>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</si>
  <si>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</si>
  <si>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</si>
  <si>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</si>
  <si>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</si>
  <si>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</si>
  <si>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</si>
  <si>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</si>
  <si>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</si>
  <si>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</si>
  <si>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</si>
  <si>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</si>
  <si>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</si>
  <si>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</si>
  <si>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</si>
  <si>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</si>
  <si>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</si>
  <si>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</si>
  <si>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</si>
  <si>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</si>
  <si>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</si>
  <si>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</si>
  <si>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</si>
  <si>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</si>
  <si>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</si>
  <si>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</si>
  <si>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</si>
  <si>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</si>
  <si>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</si>
  <si>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</si>
  <si>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</si>
  <si>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</si>
  <si>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</si>
  <si>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</si>
  <si>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</si>
  <si>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</si>
  <si>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</si>
  <si>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</si>
  <si>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</si>
  <si>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</si>
  <si>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</si>
  <si>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</si>
  <si>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</si>
  <si>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</si>
  <si>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</si>
  <si>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</si>
  <si>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</si>
  <si>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</si>
  <si>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</si>
  <si>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</si>
  <si>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</si>
  <si>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</si>
  <si>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</si>
  <si>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</si>
  <si>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</si>
  <si>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</si>
  <si>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</si>
  <si>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</si>
  <si>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</si>
  <si>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</si>
  <si>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</si>
  <si>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</si>
  <si>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</si>
  <si>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</si>
  <si>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</si>
  <si>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</si>
  <si>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</si>
  <si>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</si>
  <si>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</si>
  <si>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</si>
  <si>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</si>
  <si>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</si>
  <si>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</si>
  <si>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</si>
  <si>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</si>
  <si>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</si>
  <si>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</si>
  <si>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</si>
  <si>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</si>
  <si>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</si>
  <si>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</si>
  <si>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</si>
  <si>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</si>
  <si>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</si>
  <si>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</si>
  <si>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</si>
  <si>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</si>
  <si>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</si>
  <si>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</si>
  <si>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</si>
  <si>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</si>
  <si>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</si>
  <si>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</si>
  <si>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</si>
  <si>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</si>
  <si>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</si>
  <si>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</si>
  <si>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</si>
  <si>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</si>
  <si>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</si>
  <si>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</si>
  <si>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</si>
  <si>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</si>
  <si>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</si>
  <si>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</si>
  <si>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</si>
  <si>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</si>
  <si>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</si>
  <si>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</si>
  <si>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</si>
  <si>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</si>
  <si>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</si>
  <si>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</si>
  <si>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</si>
  <si>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</si>
  <si>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</si>
  <si>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</si>
  <si>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</si>
  <si>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</si>
  <si>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</si>
  <si>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</si>
  <si>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</si>
  <si>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</si>
  <si>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</si>
  <si>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</si>
  <si>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</si>
  <si>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</si>
  <si>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</si>
  <si>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</si>
  <si>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</si>
  <si>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</si>
  <si>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</si>
  <si>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</si>
  <si>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</si>
  <si>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</si>
  <si>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</si>
  <si>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</si>
  <si>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</si>
  <si>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</si>
  <si>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</si>
  <si>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</si>
  <si>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</si>
  <si>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</si>
  <si>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</si>
  <si>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</si>
  <si>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</si>
  <si>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</si>
  <si>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</si>
  <si>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</si>
  <si>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</si>
  <si>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</si>
  <si>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</si>
  <si>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</si>
  <si>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</si>
  <si>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</si>
  <si>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</si>
  <si>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</si>
  <si>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</si>
  <si>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</si>
  <si>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</si>
  <si>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</si>
  <si>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</si>
  <si>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</si>
  <si>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</si>
  <si>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</si>
  <si>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</si>
  <si>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</si>
  <si>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</si>
  <si>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</si>
  <si>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</si>
  <si>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</si>
  <si>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</si>
  <si>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</si>
  <si>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</si>
  <si>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</si>
  <si>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</si>
  <si>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</si>
  <si>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</si>
  <si>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</si>
  <si>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</si>
  <si>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</si>
  <si>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</si>
  <si>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</si>
  <si>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</si>
  <si>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</si>
  <si>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</si>
  <si>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</si>
  <si>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</si>
  <si>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</si>
  <si>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</si>
  <si>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</si>
  <si>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</si>
  <si>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</si>
  <si>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</si>
  <si>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</si>
  <si>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</si>
  <si>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</si>
  <si>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</si>
  <si>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</si>
  <si>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</si>
  <si>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</si>
  <si>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</si>
  <si>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</si>
  <si>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</si>
  <si>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</si>
  <si>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</si>
  <si>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</si>
  <si>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</si>
  <si>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</si>
  <si>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</si>
  <si>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</si>
  <si>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</si>
  <si>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</si>
  <si>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</si>
  <si>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</si>
  <si>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</si>
  <si>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</si>
  <si>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</si>
  <si>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</si>
  <si>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</si>
  <si>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</si>
  <si>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</si>
  <si>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</si>
  <si>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</si>
  <si>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</si>
  <si>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</si>
  <si>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</si>
  <si>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</si>
  <si>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</si>
  <si>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</si>
  <si>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</si>
  <si>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</si>
  <si>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</si>
  <si>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</si>
  <si>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</si>
  <si>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</si>
  <si>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</si>
  <si>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</si>
  <si>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</si>
  <si>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</si>
  <si>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</si>
  <si>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</si>
  <si>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</si>
  <si>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</si>
  <si>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</si>
  <si>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</si>
  <si>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</si>
  <si>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</si>
  <si>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</si>
  <si>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</si>
  <si>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</si>
  <si>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</si>
  <si>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</si>
  <si>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</si>
  <si>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</si>
  <si>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</si>
  <si>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</si>
  <si>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</si>
  <si>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</si>
  <si>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</si>
  <si>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</si>
  <si>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</si>
  <si>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</si>
  <si>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</si>
  <si>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</si>
  <si>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</si>
  <si>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</si>
  <si>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</si>
  <si>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</si>
  <si>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</si>
  <si>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</si>
  <si>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</si>
  <si>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</si>
  <si>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</si>
  <si>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</si>
  <si>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</si>
  <si>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</si>
  <si>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</si>
  <si>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</si>
  <si>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</si>
  <si>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</si>
  <si>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</si>
  <si>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</si>
  <si>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</si>
  <si>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</si>
  <si>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</si>
  <si>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</si>
  <si>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</si>
  <si>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</si>
  <si>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</si>
  <si>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</si>
  <si>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</si>
  <si>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</si>
  <si>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</si>
  <si>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</si>
  <si>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</si>
  <si>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</si>
  <si>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</si>
  <si>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</si>
  <si>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</si>
  <si>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</si>
  <si>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</si>
  <si>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</si>
  <si>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</si>
  <si>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</si>
  <si>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</si>
  <si>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</si>
  <si>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</si>
  <si>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</si>
  <si>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</si>
  <si>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</si>
  <si>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</si>
  <si>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</si>
  <si>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</si>
  <si>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</si>
  <si>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</si>
  <si>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</si>
  <si>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</si>
  <si>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</si>
  <si>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</si>
  <si>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</si>
  <si>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</si>
  <si>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</si>
  <si>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</si>
  <si>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</si>
  <si>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</si>
  <si>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</si>
  <si>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</si>
  <si>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</si>
  <si>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</si>
  <si>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</si>
  <si>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</si>
  <si>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</si>
  <si>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</si>
  <si>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</si>
  <si>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</si>
  <si>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</si>
  <si>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</si>
  <si>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</si>
  <si>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</si>
  <si>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</si>
  <si>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</si>
  <si>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</si>
  <si>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</si>
  <si>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</si>
  <si>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</si>
  <si>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</si>
  <si>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</si>
  <si>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</si>
  <si>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</si>
  <si>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</si>
  <si>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</si>
  <si>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</si>
  <si>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</si>
  <si>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</si>
  <si>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</si>
  <si>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</si>
  <si>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</si>
  <si>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</si>
  <si>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</si>
  <si>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</si>
  <si>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</si>
  <si>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</si>
  <si>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</si>
  <si>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</si>
  <si>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</si>
  <si>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</si>
  <si>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</si>
  <si>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</si>
  <si>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</si>
  <si>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</si>
  <si>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</si>
  <si>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</si>
  <si>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</si>
  <si>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</si>
  <si>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</si>
  <si>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</si>
  <si>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</si>
  <si>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</si>
  <si>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</si>
  <si>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</si>
  <si>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</si>
  <si>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</si>
  <si>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</si>
  <si>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</si>
  <si>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</si>
  <si>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</si>
  <si>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</si>
  <si>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</si>
  <si>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</si>
  <si>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</si>
  <si>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</si>
  <si>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</si>
  <si>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</si>
  <si>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</si>
  <si>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</si>
  <si>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</si>
  <si>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</si>
  <si>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</si>
  <si>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</si>
  <si>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</si>
  <si>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</si>
  <si>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</si>
  <si>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</si>
  <si>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</si>
  <si>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</si>
  <si>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</si>
  <si>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</si>
  <si>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</si>
  <si>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</si>
  <si>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</si>
  <si>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</si>
  <si>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</si>
  <si>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</si>
  <si>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</si>
  <si>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</si>
  <si>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</si>
  <si>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</si>
  <si>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</si>
  <si>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</si>
  <si>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</si>
  <si>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</si>
  <si>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</si>
  <si>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</si>
  <si>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</si>
  <si>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</si>
  <si>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</si>
  <si>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</si>
  <si>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</si>
  <si>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</si>
  <si>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</si>
  <si>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</si>
  <si>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</si>
  <si>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</si>
  <si>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</si>
  <si>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</si>
  <si>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</si>
  <si>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</si>
  <si>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</si>
  <si>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</si>
  <si>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</si>
  <si>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</si>
  <si>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</si>
  <si>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</si>
  <si>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</si>
  <si>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</si>
  <si>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</si>
  <si>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</si>
  <si>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</si>
  <si>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</si>
  <si>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</si>
  <si>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</si>
  <si>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</si>
  <si>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</si>
  <si>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</si>
  <si>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</si>
  <si>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</si>
  <si>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</si>
  <si>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</si>
  <si>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</si>
  <si>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</si>
  <si>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</si>
  <si>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</si>
  <si>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</si>
  <si>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</si>
  <si>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</si>
  <si>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</si>
  <si>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</si>
  <si>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</si>
  <si>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</si>
  <si>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</si>
  <si>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</si>
  <si>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</si>
  <si>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</si>
  <si>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</si>
  <si>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</si>
  <si>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</si>
  <si>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</si>
  <si>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</si>
  <si>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</si>
  <si>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</si>
  <si>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</si>
  <si>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</si>
  <si>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</si>
  <si>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</si>
  <si>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</si>
  <si>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</si>
  <si>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</si>
  <si>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</si>
  <si>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</si>
  <si>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</si>
  <si>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</si>
  <si>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</si>
  <si>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</si>
  <si>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</si>
  <si>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</si>
  <si>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</si>
  <si>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</si>
  <si>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</si>
  <si>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</si>
  <si>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</si>
  <si>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</si>
  <si>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</si>
  <si>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</si>
  <si>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</si>
  <si>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</si>
  <si>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</si>
  <si>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</si>
  <si>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</si>
  <si>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</si>
  <si>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</si>
  <si>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</si>
  <si>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</si>
  <si>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</si>
  <si>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</si>
  <si>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</si>
  <si>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</si>
  <si>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</si>
  <si>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</si>
  <si>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</si>
  <si>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</si>
  <si>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</si>
  <si>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</si>
  <si>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</si>
  <si>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</si>
  <si>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</si>
  <si>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</si>
  <si>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</si>
  <si>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</si>
  <si>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</si>
  <si>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</si>
  <si>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</si>
  <si>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</si>
  <si>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</si>
  <si>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</si>
  <si>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</si>
  <si>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</si>
  <si>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</si>
  <si>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</si>
  <si>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</si>
  <si>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</si>
  <si>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</si>
  <si>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</si>
  <si>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</si>
  <si>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</si>
  <si>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</si>
  <si>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</si>
  <si>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</si>
  <si>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</si>
  <si>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</si>
  <si>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</si>
  <si>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</si>
  <si>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</si>
  <si>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</si>
  <si>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</si>
  <si>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</si>
  <si>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</si>
  <si>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</si>
  <si>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</si>
  <si>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</si>
  <si>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</si>
  <si>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</si>
  <si>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</si>
  <si>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</si>
  <si>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</si>
  <si>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</si>
  <si>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</si>
  <si>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</si>
  <si>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</si>
  <si>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</si>
  <si>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</si>
  <si>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</si>
  <si>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</si>
  <si>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</si>
  <si>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</si>
  <si>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</si>
  <si>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</si>
  <si>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</si>
  <si>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</si>
  <si>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</si>
  <si>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</si>
  <si>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</si>
  <si>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</si>
  <si>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</si>
  <si>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</si>
  <si>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</si>
  <si>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</si>
  <si>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</si>
  <si>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</si>
  <si>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</si>
  <si>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</si>
  <si>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</si>
  <si>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</si>
  <si>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</si>
  <si>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</si>
  <si>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</si>
  <si>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</si>
  <si>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</si>
  <si>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</si>
  <si>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</si>
  <si>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</si>
  <si>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</si>
  <si>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</si>
  <si>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</si>
  <si>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</si>
  <si>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</si>
  <si>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</si>
  <si>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</si>
  <si>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</si>
  <si>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</si>
  <si>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</si>
  <si>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</si>
  <si>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</si>
  <si>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</si>
  <si>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</si>
  <si>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</si>
  <si>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</si>
  <si>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</si>
  <si>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</si>
  <si>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</si>
  <si>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</si>
  <si>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</si>
  <si>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</si>
  <si>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</si>
  <si>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</si>
  <si>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</si>
  <si>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</si>
  <si>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</si>
  <si>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</si>
  <si>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</si>
  <si>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</si>
  <si>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</si>
  <si>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</si>
  <si>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</si>
  <si>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</si>
  <si>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</si>
  <si>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</si>
  <si>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</si>
  <si>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</si>
  <si>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</si>
  <si>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</si>
  <si>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</si>
  <si>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</si>
  <si>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</si>
  <si>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</si>
  <si>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</si>
  <si>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</si>
  <si>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</si>
  <si>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</si>
  <si>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</si>
  <si>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</si>
  <si>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</si>
  <si>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</si>
  <si>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</si>
  <si>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</si>
  <si>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</si>
  <si>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</si>
  <si>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</si>
  <si>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</si>
  <si>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</si>
  <si>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</si>
  <si>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</si>
  <si>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</si>
  <si>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</si>
  <si>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</si>
  <si>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</si>
  <si>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</si>
  <si>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</si>
  <si>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</si>
  <si>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</si>
  <si>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</si>
  <si>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</si>
  <si>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</si>
  <si>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</si>
  <si>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</si>
  <si>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</si>
  <si>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</si>
  <si>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</si>
  <si>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</si>
  <si>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</si>
  <si>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</si>
  <si>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</si>
  <si>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</si>
  <si>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</si>
  <si>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</si>
  <si>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</si>
  <si>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</si>
  <si>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</si>
  <si>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</si>
  <si>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</si>
  <si>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</si>
  <si>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</si>
  <si>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</si>
  <si>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</si>
  <si>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</si>
  <si>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</si>
  <si>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</si>
  <si>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</si>
  <si>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</si>
  <si>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</si>
  <si>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</si>
  <si>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</si>
  <si>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</si>
  <si>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</si>
  <si>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</si>
  <si>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</si>
  <si>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</si>
  <si>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</si>
  <si>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</si>
  <si>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</si>
  <si>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</si>
  <si>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</si>
  <si>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</si>
  <si>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</si>
  <si>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</si>
  <si>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</si>
  <si>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</si>
  <si>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</si>
  <si>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</si>
  <si>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</si>
  <si>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</si>
  <si>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</si>
  <si>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</si>
  <si>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</si>
  <si>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</si>
  <si>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</si>
  <si>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</si>
  <si>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</si>
  <si>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</si>
  <si>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</si>
  <si>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</si>
  <si>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</si>
  <si>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</si>
  <si>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</si>
  <si>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</si>
  <si>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</si>
  <si>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</si>
  <si>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</si>
  <si>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</si>
  <si>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</si>
  <si>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</si>
  <si>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</si>
  <si>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</si>
  <si>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</si>
  <si>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</si>
  <si>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</si>
  <si>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</si>
  <si>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</si>
  <si>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</si>
  <si>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</si>
  <si>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</si>
  <si>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</si>
  <si>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</si>
  <si>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</si>
  <si>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</si>
  <si>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</si>
  <si>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</si>
  <si>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</si>
  <si>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</si>
  <si>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</si>
  <si>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</si>
  <si>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</si>
  <si>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</si>
  <si>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</si>
  <si>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</si>
  <si>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</si>
  <si>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</si>
  <si>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</si>
  <si>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</si>
  <si>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</si>
  <si>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</si>
  <si>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</si>
  <si>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</si>
  <si>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</si>
  <si>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</si>
  <si>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</si>
  <si>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</si>
  <si>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</si>
  <si>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</si>
  <si>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</si>
  <si>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</si>
  <si>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</si>
  <si>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</si>
  <si>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</si>
  <si>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</si>
  <si>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</si>
  <si>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</si>
  <si>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</si>
  <si>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</si>
  <si>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</si>
  <si>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</si>
  <si>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</si>
  <si>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</si>
  <si>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</si>
  <si>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</si>
  <si>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</si>
  <si>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</si>
  <si>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</si>
  <si>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</si>
  <si>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</si>
  <si>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</si>
  <si>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</si>
  <si>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</si>
  <si>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</si>
  <si>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</si>
  <si>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</si>
  <si>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</si>
  <si>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</si>
  <si>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</si>
  <si>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</si>
  <si>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</si>
  <si>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</si>
  <si>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</si>
  <si>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</si>
  <si>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</si>
  <si>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</si>
  <si>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</si>
  <si>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</si>
  <si>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</si>
  <si>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</si>
  <si>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</si>
  <si>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</si>
  <si>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</si>
  <si>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</si>
  <si>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</si>
  <si>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</si>
  <si>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</si>
  <si>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</si>
  <si>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</si>
  <si>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</si>
  <si>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</si>
  <si>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</si>
  <si>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</si>
  <si>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</si>
  <si>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</si>
  <si>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</si>
  <si>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</si>
  <si>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</si>
  <si>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</si>
  <si>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</si>
  <si>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</si>
  <si>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</si>
  <si>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</si>
  <si>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</si>
  <si>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</si>
  <si>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</si>
  <si>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</si>
  <si>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</si>
  <si>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</si>
  <si>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</si>
  <si>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</si>
  <si>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</si>
  <si>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</si>
  <si>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</si>
  <si>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</si>
  <si>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</si>
  <si>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</si>
  <si>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</si>
  <si>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</si>
  <si>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</si>
  <si>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</si>
  <si>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</si>
  <si>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</si>
  <si>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</si>
  <si>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</si>
  <si>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</si>
  <si>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</si>
  <si>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</si>
  <si>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</si>
  <si>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</si>
  <si>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</si>
  <si>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</si>
  <si>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</si>
  <si>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</si>
  <si>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</si>
  <si>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</si>
  <si>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</si>
  <si>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</si>
  <si>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</si>
  <si>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</si>
  <si>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</si>
  <si>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</si>
  <si>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</si>
  <si>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</si>
  <si>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</si>
  <si>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</si>
  <si>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</si>
  <si>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</si>
  <si>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</si>
  <si>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</si>
  <si>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</si>
  <si>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</si>
  <si>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</si>
  <si>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</si>
  <si>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</si>
  <si>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</si>
  <si>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</si>
  <si>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</si>
  <si>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</si>
  <si>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</si>
  <si>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</si>
  <si>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</si>
  <si>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</si>
  <si>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</si>
  <si>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</si>
  <si>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</si>
  <si>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</si>
  <si>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</si>
  <si>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</si>
  <si>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</si>
  <si>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</si>
  <si>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</si>
  <si>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</si>
  <si>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</si>
  <si>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</si>
  <si>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</si>
  <si>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</si>
  <si>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</si>
  <si>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</si>
  <si>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</si>
  <si>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</si>
  <si>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</si>
  <si>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</si>
  <si>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</si>
  <si>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</si>
  <si>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</si>
  <si>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</si>
  <si>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</si>
  <si>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</si>
  <si>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</si>
  <si>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</si>
  <si>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</si>
  <si>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</si>
  <si>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</si>
  <si>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</si>
  <si>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</si>
  <si>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</si>
  <si>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</si>
  <si>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</si>
  <si>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</si>
  <si>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</si>
  <si>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</si>
  <si>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</si>
  <si>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</si>
  <si>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</si>
  <si>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</si>
  <si>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</si>
  <si>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</si>
  <si>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</si>
  <si>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</si>
  <si>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</si>
  <si>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</si>
  <si>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</si>
  <si>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</si>
  <si>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</si>
  <si>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</si>
  <si>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</si>
  <si>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</si>
  <si>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</si>
  <si>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</si>
  <si>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</si>
  <si>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</si>
  <si>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</si>
  <si>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</si>
  <si>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</si>
  <si>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</si>
  <si>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</si>
  <si>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</si>
  <si>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</si>
  <si>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</si>
  <si>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</si>
  <si>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</si>
  <si>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</si>
  <si>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</si>
  <si>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</si>
  <si>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</si>
  <si>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</si>
  <si>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</si>
  <si>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</si>
  <si>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</si>
  <si>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</si>
  <si>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</si>
  <si>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</si>
  <si>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</si>
  <si>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</si>
  <si>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</si>
  <si>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</si>
  <si>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</si>
  <si>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</si>
  <si>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</si>
  <si>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</si>
  <si>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</si>
  <si>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</si>
  <si>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</si>
  <si>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</si>
  <si>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</si>
  <si>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</si>
  <si>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</si>
  <si>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</si>
  <si>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</si>
  <si>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</si>
  <si>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</si>
  <si>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</si>
  <si>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</si>
  <si>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</si>
  <si>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</si>
  <si>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</si>
  <si>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</si>
  <si>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</si>
  <si>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</si>
  <si>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</si>
  <si>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</si>
  <si>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</si>
  <si>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</si>
  <si>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</si>
  <si>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</si>
  <si>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</si>
  <si>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</si>
  <si>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</si>
  <si>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</si>
  <si>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</si>
  <si>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</si>
  <si>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</si>
  <si>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</si>
  <si>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</si>
  <si>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</si>
  <si>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</si>
  <si>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</si>
  <si>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</si>
  <si>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</si>
  <si>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</si>
  <si>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</si>
  <si>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</si>
  <si>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</si>
  <si>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</si>
  <si>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</si>
  <si>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</si>
  <si>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</si>
  <si>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</si>
  <si>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</si>
  <si>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</si>
  <si>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</si>
  <si>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</si>
  <si>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</si>
  <si>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</si>
  <si>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</si>
  <si>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</si>
  <si>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</si>
  <si>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</si>
  <si>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</si>
  <si>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</si>
  <si>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</si>
  <si>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</si>
  <si>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</si>
  <si>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</si>
  <si>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</si>
  <si>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</si>
  <si>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</si>
  <si>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</si>
  <si>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</si>
  <si>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</si>
  <si>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</si>
  <si>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</si>
  <si>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</si>
  <si>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</si>
  <si>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</si>
  <si>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</si>
  <si>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</si>
  <si>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</si>
  <si>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</si>
  <si>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</si>
  <si>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</si>
  <si>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</si>
  <si>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</si>
  <si>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</si>
  <si>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</si>
  <si>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</si>
  <si>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</si>
  <si>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</si>
  <si>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</si>
  <si>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</si>
  <si>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</si>
  <si>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</si>
  <si>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</si>
  <si>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</si>
  <si>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</si>
  <si>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</si>
  <si>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</si>
  <si>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</si>
  <si>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</si>
  <si>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</si>
  <si>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</si>
  <si>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</si>
  <si>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</si>
  <si>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</si>
  <si>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</si>
  <si>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</si>
  <si>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</si>
  <si>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</si>
  <si>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</si>
  <si>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</si>
  <si>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</si>
  <si>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</si>
  <si>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</si>
  <si>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</si>
  <si>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</si>
  <si>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</si>
  <si>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</si>
  <si>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</si>
  <si>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</si>
  <si>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</si>
  <si>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</si>
  <si>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</si>
  <si>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</si>
  <si>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</si>
  <si>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</si>
  <si>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</si>
  <si>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</si>
  <si>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</si>
  <si>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</si>
  <si>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</si>
  <si>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</si>
  <si>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</si>
  <si>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</si>
  <si>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</si>
  <si>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</si>
  <si>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</si>
  <si>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</si>
  <si>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</si>
  <si>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</si>
  <si>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</si>
  <si>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</si>
  <si>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</si>
  <si>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</si>
  <si>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</si>
  <si>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</si>
  <si>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</si>
  <si>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</si>
  <si>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</si>
  <si>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</si>
  <si>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</si>
  <si>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</si>
  <si>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</si>
  <si>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</si>
  <si>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</si>
  <si>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</si>
  <si>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</si>
  <si>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</si>
  <si>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</si>
  <si>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</si>
  <si>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</si>
  <si>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</si>
  <si>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</si>
  <si>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</si>
  <si>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</si>
  <si>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</si>
  <si>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</si>
  <si>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</si>
  <si>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</si>
  <si>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</si>
  <si>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</si>
  <si>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</si>
  <si>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</si>
  <si>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</si>
  <si>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</si>
  <si>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</si>
  <si>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</si>
  <si>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</si>
  <si>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</si>
  <si>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</si>
  <si>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</si>
  <si>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</si>
  <si>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</si>
  <si>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</si>
  <si>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</si>
  <si>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</si>
  <si>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</si>
  <si>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</si>
  <si>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</si>
  <si>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</si>
  <si>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</si>
  <si>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</si>
  <si>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</si>
  <si>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</si>
  <si>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</si>
  <si>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</si>
  <si>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</si>
  <si>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</si>
  <si>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</si>
  <si>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</si>
  <si>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</si>
  <si>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</si>
  <si>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</si>
  <si>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</si>
  <si>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</si>
  <si>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</si>
  <si>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</si>
  <si>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</si>
  <si>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</si>
  <si>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</si>
  <si>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</si>
  <si>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</si>
  <si>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</si>
  <si>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</si>
  <si>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</si>
  <si>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</si>
  <si>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</si>
  <si>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</si>
  <si>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</si>
  <si>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</si>
  <si>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</si>
  <si>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</si>
  <si>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</si>
  <si>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</si>
  <si>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</si>
  <si>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</si>
  <si>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</si>
  <si>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</si>
  <si>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</si>
  <si>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</si>
  <si>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</si>
  <si>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</si>
  <si>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</si>
  <si>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</si>
  <si>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</si>
  <si>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</si>
  <si>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</si>
  <si>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</si>
  <si>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</si>
  <si>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</si>
  <si>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</si>
  <si>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</si>
  <si>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</si>
  <si>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</si>
  <si>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</si>
  <si>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</si>
  <si>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</si>
  <si>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</si>
  <si>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</si>
  <si>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</si>
  <si>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</si>
  <si>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</si>
  <si>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</si>
  <si>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</si>
  <si>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</si>
  <si>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</si>
  <si>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</si>
  <si>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</si>
  <si>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</si>
  <si>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</si>
  <si>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</si>
  <si>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</si>
  <si>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</si>
  <si>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</si>
  <si>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</si>
  <si>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</si>
  <si>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</si>
  <si>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</si>
  <si>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</si>
  <si>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</si>
  <si>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</si>
  <si>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</si>
  <si>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</si>
  <si>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</si>
  <si>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</si>
  <si>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</si>
  <si>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</si>
  <si>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</si>
  <si>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</si>
  <si>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</si>
  <si>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</si>
  <si>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</si>
  <si>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</si>
  <si>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</si>
  <si>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</si>
  <si>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</si>
  <si>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</si>
  <si>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</si>
  <si>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</si>
  <si>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</si>
  <si>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</si>
  <si>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</si>
  <si>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</si>
  <si>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</si>
  <si>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</si>
  <si>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</si>
  <si>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</si>
  <si>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</si>
  <si>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</si>
  <si>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</si>
  <si>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</si>
  <si>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</si>
  <si>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</si>
  <si>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</si>
  <si>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</si>
  <si>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</si>
  <si>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</si>
  <si>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</si>
  <si>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</si>
  <si>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</si>
  <si>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</si>
  <si>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</si>
  <si>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</si>
  <si>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</si>
  <si>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</si>
  <si>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</si>
  <si>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</si>
  <si>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</si>
  <si>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</si>
  <si>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</si>
  <si>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</si>
  <si>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</si>
  <si>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</si>
  <si>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</si>
  <si>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</si>
  <si>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</si>
  <si>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</si>
  <si>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</si>
  <si>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</si>
  <si>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</si>
  <si>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</si>
  <si>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</si>
  <si>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</si>
  <si>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</si>
  <si>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</si>
  <si>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</si>
  <si>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</si>
  <si>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</si>
  <si>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</si>
  <si>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</si>
  <si>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</si>
  <si>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</si>
  <si>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</si>
  <si>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</si>
  <si>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</si>
  <si>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</si>
  <si>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</si>
  <si>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</si>
  <si>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</si>
  <si>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</si>
  <si>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</si>
  <si>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</si>
  <si>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</si>
  <si>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</si>
  <si>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</si>
  <si>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</si>
  <si>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</si>
  <si>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</si>
  <si>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</si>
  <si>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</si>
  <si>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</si>
  <si>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</si>
  <si>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</si>
  <si>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</si>
  <si>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</si>
  <si>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</si>
  <si>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</si>
  <si>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</si>
  <si>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</si>
  <si>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</si>
  <si>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</si>
  <si>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</si>
  <si>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</si>
  <si>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</si>
  <si>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</si>
  <si>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</si>
  <si>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</si>
  <si>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</si>
  <si>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</si>
  <si>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</si>
  <si>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</si>
  <si>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</si>
  <si>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</si>
  <si>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</si>
  <si>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</si>
  <si>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</si>
  <si>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</si>
  <si>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</si>
  <si>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</si>
  <si>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</si>
  <si>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</si>
  <si>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</si>
  <si>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</si>
  <si>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</si>
  <si>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</si>
  <si>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</si>
  <si>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</si>
  <si>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</si>
  <si>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</si>
  <si>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</si>
  <si>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</si>
  <si>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</si>
  <si>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</si>
  <si>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</si>
  <si>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</si>
  <si>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</si>
  <si>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</si>
  <si>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</si>
  <si>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</si>
  <si>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</si>
  <si>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</si>
  <si>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</si>
  <si>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</si>
  <si>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</si>
  <si>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</si>
  <si>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</si>
  <si>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</si>
  <si>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</si>
  <si>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</si>
  <si>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</si>
  <si>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</si>
  <si>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</si>
  <si>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</si>
  <si>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</si>
  <si>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</si>
  <si>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</si>
  <si>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</si>
  <si>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</si>
  <si>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</si>
  <si>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</si>
  <si>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</si>
  <si>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</si>
  <si>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</si>
  <si>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</si>
  <si>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</si>
  <si>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</si>
  <si>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</si>
  <si>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</si>
  <si>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</si>
  <si>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</si>
  <si>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</si>
  <si>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</si>
  <si>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</si>
  <si>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</si>
  <si>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</si>
  <si>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</si>
  <si>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</si>
  <si>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</si>
  <si>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</si>
  <si>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</si>
  <si>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</si>
  <si>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</si>
  <si>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</si>
  <si>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</si>
  <si>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</si>
  <si>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</si>
  <si>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</si>
  <si>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</si>
  <si>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</si>
  <si>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</si>
  <si>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</si>
  <si>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</si>
  <si>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</si>
  <si>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</si>
  <si>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</si>
  <si>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</si>
  <si>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</si>
  <si>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</si>
  <si>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</si>
  <si>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</si>
  <si>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</si>
  <si>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</si>
  <si>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</si>
  <si>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</si>
  <si>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</si>
  <si>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</si>
  <si>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</si>
  <si>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</si>
  <si>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</si>
  <si>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</si>
  <si>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</si>
  <si>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</si>
  <si>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</si>
  <si>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</si>
  <si>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</si>
  <si>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</si>
  <si>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</si>
  <si>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</si>
  <si>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</si>
  <si>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</si>
  <si>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</si>
  <si>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</si>
  <si>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</si>
  <si>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</si>
  <si>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</si>
  <si>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</si>
  <si>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</si>
  <si>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</si>
  <si>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</si>
  <si>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</si>
  <si>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</si>
  <si>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</si>
  <si>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</si>
  <si>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</si>
  <si>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</si>
  <si>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</si>
  <si>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</si>
  <si>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</si>
  <si>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</si>
  <si>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</si>
  <si>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</si>
  <si>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</si>
  <si>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</si>
  <si>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</si>
  <si>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</si>
  <si>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</si>
  <si>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</si>
  <si>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</si>
  <si>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</si>
  <si>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</si>
  <si>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</si>
  <si>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</si>
  <si>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</si>
  <si>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</si>
  <si>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</si>
  <si>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</si>
  <si>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</si>
  <si>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</si>
  <si>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</si>
  <si>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</si>
  <si>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</si>
  <si>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</si>
  <si>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</si>
  <si>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</si>
  <si>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</si>
  <si>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</si>
  <si>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</si>
  <si>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</si>
  <si>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</si>
  <si>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</si>
  <si>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</si>
  <si>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</si>
  <si>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</si>
  <si>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</si>
  <si>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</si>
  <si>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</si>
  <si>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</si>
  <si>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</si>
  <si>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</si>
  <si>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</si>
  <si>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</si>
  <si>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</si>
  <si>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</si>
  <si>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</si>
  <si>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</si>
  <si>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</si>
  <si>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</si>
  <si>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</si>
  <si>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</si>
  <si>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</si>
  <si>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</si>
  <si>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</si>
  <si>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</si>
  <si>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</si>
  <si>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</si>
  <si>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</si>
  <si>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</si>
  <si>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</si>
  <si>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</si>
  <si>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</si>
  <si>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</si>
  <si>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</si>
  <si>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</si>
  <si>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</si>
  <si>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</si>
  <si>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</si>
  <si>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</si>
  <si>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</si>
  <si>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</si>
  <si>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</si>
  <si>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</si>
  <si>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</si>
  <si>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</si>
  <si>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</si>
  <si>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</si>
  <si>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</si>
  <si>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</si>
  <si>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</si>
  <si>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</si>
  <si>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</si>
  <si>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</si>
  <si>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</si>
  <si>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</si>
  <si>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</si>
  <si>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</si>
  <si>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</si>
  <si>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</si>
  <si>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</si>
  <si>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</si>
  <si>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</si>
  <si>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</si>
  <si>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</si>
  <si>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</si>
  <si>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</si>
  <si>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</si>
  <si>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</si>
  <si>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</si>
  <si>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</si>
  <si>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</si>
  <si>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</si>
  <si>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</si>
  <si>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</si>
  <si>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</si>
  <si>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</si>
  <si>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</si>
  <si>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</si>
  <si>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</si>
  <si>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</si>
  <si>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</si>
  <si>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</si>
  <si>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</si>
  <si>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</si>
  <si>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</si>
  <si>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</si>
  <si>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</si>
  <si>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</si>
  <si>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</si>
  <si>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</si>
  <si>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</si>
  <si>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</si>
  <si>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</si>
  <si>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</si>
  <si>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</si>
  <si>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</si>
  <si>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</si>
  <si>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</si>
  <si>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</si>
  <si>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</si>
  <si>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</si>
  <si>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</si>
  <si>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</si>
  <si>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</si>
  <si>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</si>
  <si>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</si>
  <si>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</si>
  <si>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</si>
  <si>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</si>
  <si>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</si>
  <si>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</si>
  <si>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</si>
  <si>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</si>
  <si>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</si>
  <si>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</si>
  <si>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</si>
  <si>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</si>
  <si>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</si>
  <si>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</si>
  <si>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</si>
  <si>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</si>
  <si>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</si>
  <si>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</si>
  <si>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</si>
  <si>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</si>
  <si>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</si>
  <si>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</si>
  <si>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</si>
  <si>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</si>
  <si>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</si>
  <si>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</si>
  <si>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</si>
  <si>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</si>
  <si>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</si>
  <si>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</si>
  <si>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</si>
  <si>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</si>
  <si>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</si>
  <si>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</si>
  <si>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</si>
  <si>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</si>
  <si>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</si>
  <si>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</si>
  <si>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</si>
  <si>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</si>
  <si>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</si>
  <si>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</si>
  <si>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</si>
  <si>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</si>
  <si>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</si>
  <si>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</si>
  <si>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</si>
  <si>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</si>
  <si>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</si>
  <si>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</si>
  <si>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</si>
  <si>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</si>
  <si>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</si>
  <si>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</si>
  <si>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</si>
  <si>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</si>
  <si>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</si>
  <si>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</si>
  <si>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</si>
  <si>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</si>
  <si>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</si>
  <si>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</si>
  <si>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</si>
  <si>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</si>
  <si>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</si>
  <si>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</si>
  <si>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</si>
  <si>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</si>
  <si>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</si>
  <si>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</si>
  <si>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</si>
  <si>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</si>
  <si>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</si>
  <si>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</si>
  <si>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</si>
  <si>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</si>
  <si>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</si>
  <si>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</si>
  <si>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</si>
  <si>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</si>
  <si>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</si>
  <si>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</si>
  <si>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</si>
  <si>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</si>
  <si>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</si>
  <si>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</si>
  <si>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</si>
  <si>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</si>
  <si>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</si>
  <si>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</si>
  <si>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</si>
  <si>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</si>
  <si>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</si>
  <si>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</si>
  <si>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</si>
  <si>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</si>
  <si>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</si>
  <si>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</si>
  <si>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</si>
  <si>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</si>
  <si>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</si>
  <si>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</si>
  <si>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</si>
  <si>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</si>
  <si>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</si>
  <si>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</si>
  <si>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</si>
  <si>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</si>
  <si>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</si>
  <si>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</si>
  <si>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</si>
  <si>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</si>
  <si>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</si>
  <si>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</si>
  <si>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</si>
  <si>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</si>
  <si>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</si>
  <si>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</si>
  <si>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</si>
  <si>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</si>
  <si>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</si>
  <si>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</si>
  <si>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</si>
  <si>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</si>
  <si>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</si>
  <si>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</si>
  <si>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</si>
  <si>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</si>
  <si>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</si>
  <si>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</si>
  <si>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</si>
  <si>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</si>
  <si>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</si>
  <si>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</si>
  <si>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</si>
  <si>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</si>
  <si>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</si>
  <si>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</si>
  <si>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</si>
  <si>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</si>
  <si>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</si>
  <si>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</si>
  <si>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</si>
  <si>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</si>
  <si>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</si>
  <si>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</si>
  <si>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</si>
  <si>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</si>
  <si>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</si>
  <si>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</si>
  <si>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</si>
  <si>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</si>
  <si>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</si>
  <si>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</si>
  <si>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</si>
  <si>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</si>
  <si>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</si>
  <si>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</si>
  <si>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</si>
  <si>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</si>
  <si>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</si>
  <si>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</si>
  <si>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</si>
  <si>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</si>
  <si>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</si>
  <si>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</si>
  <si>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</si>
  <si>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</si>
  <si>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</si>
  <si>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</si>
  <si>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</si>
  <si>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</si>
  <si>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</si>
  <si>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</si>
  <si>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</si>
  <si>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</si>
  <si>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</si>
  <si>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</si>
  <si>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</si>
  <si>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</si>
  <si>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</si>
  <si>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</si>
  <si>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</si>
  <si>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</si>
  <si>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</si>
  <si>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</si>
  <si>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</si>
  <si>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</si>
  <si>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</si>
  <si>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</si>
  <si>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</si>
  <si>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</si>
  <si>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</si>
  <si>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</si>
  <si>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</si>
  <si>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</si>
  <si>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</si>
  <si>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</si>
  <si>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</si>
  <si>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</si>
  <si>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</si>
  <si>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</si>
  <si>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</si>
  <si>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</si>
  <si>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</si>
  <si>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</si>
  <si>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</si>
  <si>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</si>
  <si>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</si>
  <si>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</si>
  <si>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</si>
  <si>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</si>
  <si>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</si>
  <si>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</si>
  <si>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</si>
  <si>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</si>
  <si>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</si>
  <si>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</si>
  <si>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</si>
  <si>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</si>
  <si>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</si>
  <si>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</si>
  <si>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</si>
  <si>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</si>
  <si>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</si>
  <si>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</si>
  <si>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</si>
  <si>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</si>
  <si>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</si>
  <si>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</si>
  <si>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</si>
  <si>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</si>
  <si>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</si>
  <si>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</si>
  <si>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</si>
  <si>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</si>
  <si>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</si>
  <si>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</si>
  <si>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</si>
  <si>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</si>
  <si>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</si>
  <si>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</si>
  <si>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</si>
  <si>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</si>
  <si>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</si>
  <si>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</si>
  <si>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</si>
  <si>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</si>
  <si>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</si>
  <si>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</si>
  <si>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</si>
  <si>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</si>
  <si>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</si>
  <si>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</si>
  <si>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</si>
  <si>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</si>
  <si>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</si>
  <si>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</si>
  <si>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</si>
  <si>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</si>
  <si>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</si>
  <si>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</si>
  <si>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</si>
  <si>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</si>
  <si>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</si>
  <si>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</si>
  <si>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</si>
  <si>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</si>
  <si>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</si>
  <si>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</si>
  <si>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</si>
  <si>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</si>
  <si>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</si>
  <si>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</si>
  <si>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</si>
  <si>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</si>
  <si>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</si>
  <si>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</si>
  <si>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</si>
  <si>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</si>
  <si>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</si>
  <si>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</si>
  <si>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</si>
  <si>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</si>
  <si>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</si>
  <si>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</si>
  <si>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</si>
  <si>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</si>
  <si>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</si>
  <si>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</si>
  <si>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</si>
  <si>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</si>
  <si>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</si>
  <si>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</si>
  <si>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</si>
  <si>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</si>
  <si>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</si>
  <si>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</si>
  <si>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</si>
  <si>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</si>
  <si>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</si>
  <si>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</si>
  <si>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</si>
  <si>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</si>
  <si>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</si>
  <si>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</si>
  <si>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</si>
  <si>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</si>
  <si>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</si>
  <si>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</si>
  <si>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</si>
  <si>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</si>
  <si>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</si>
  <si>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</si>
  <si>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</si>
  <si>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</si>
  <si>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</si>
  <si>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</si>
  <si>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</si>
  <si>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</si>
  <si>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</si>
  <si>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</si>
  <si>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</si>
  <si>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</si>
  <si>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</si>
  <si>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</si>
  <si>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</si>
  <si>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</si>
  <si>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</si>
  <si>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</si>
  <si>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</si>
  <si>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</si>
  <si>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</si>
  <si>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</si>
  <si>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</si>
  <si>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</si>
  <si>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</si>
  <si>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</si>
  <si>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</si>
  <si>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</si>
  <si>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</si>
  <si>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</si>
  <si>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</si>
  <si>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</si>
  <si>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</si>
  <si>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</si>
  <si>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</si>
  <si>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</si>
  <si>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</si>
  <si>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</si>
  <si>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</si>
  <si>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</si>
  <si>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</si>
  <si>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</si>
  <si>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</si>
  <si>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</si>
  <si>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</si>
  <si>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</si>
  <si>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</si>
  <si>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</si>
  <si>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</si>
  <si>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</si>
  <si>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</si>
  <si>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</si>
  <si>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</si>
  <si>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</si>
  <si>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</si>
  <si>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</si>
  <si>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</si>
  <si>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</si>
  <si>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</si>
  <si>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</si>
  <si>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</si>
  <si>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</si>
  <si>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</si>
  <si>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</si>
  <si>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</si>
  <si>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</si>
  <si>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</si>
  <si>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</si>
  <si>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</si>
  <si>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</si>
  <si>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</si>
  <si>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</si>
  <si>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</si>
  <si>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</si>
  <si>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</si>
  <si>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</si>
  <si>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</si>
  <si>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</si>
  <si>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</si>
  <si>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</si>
  <si>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</si>
  <si>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</si>
  <si>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</si>
  <si>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</si>
  <si>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</si>
  <si>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</si>
  <si>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</si>
  <si>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</si>
  <si>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</si>
  <si>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</si>
  <si>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</si>
  <si>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</si>
  <si>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</si>
  <si>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</si>
  <si>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</si>
  <si>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</si>
  <si>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</si>
  <si>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</si>
  <si>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</si>
  <si>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</si>
  <si>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</si>
  <si>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</si>
  <si>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</si>
  <si>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</si>
  <si>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</si>
  <si>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</si>
  <si>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</si>
  <si>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</si>
  <si>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</si>
  <si>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</si>
  <si>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</si>
  <si>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</si>
  <si>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</si>
  <si>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</si>
  <si>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</si>
  <si>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</si>
  <si>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</si>
  <si>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</si>
  <si>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</si>
  <si>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</si>
  <si>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</si>
  <si>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</si>
  <si>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</si>
  <si>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</si>
  <si>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</si>
  <si>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</si>
  <si>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</si>
  <si>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</si>
  <si>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</si>
  <si>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</si>
  <si>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</si>
  <si>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</si>
  <si>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</si>
  <si>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</si>
  <si>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</si>
  <si>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</si>
  <si>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</si>
  <si>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</si>
  <si>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</si>
  <si>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</si>
  <si>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</si>
  <si>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</si>
  <si>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</si>
  <si>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</si>
  <si>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</si>
  <si>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</si>
  <si>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</si>
  <si>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</si>
  <si>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</si>
  <si>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</si>
  <si>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</si>
  <si>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</si>
  <si>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</si>
  <si>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</si>
  <si>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</si>
  <si>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</si>
  <si>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</si>
  <si>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</si>
  <si>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</si>
  <si>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</si>
  <si>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</si>
  <si>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</si>
  <si>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</si>
  <si>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</si>
  <si>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</si>
  <si>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</si>
  <si>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</si>
  <si>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</si>
  <si>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</si>
  <si>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</si>
  <si>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</si>
  <si>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</si>
  <si>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</si>
  <si>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</si>
  <si>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</si>
  <si>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</si>
  <si>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</si>
  <si>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</si>
  <si>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</si>
  <si>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</si>
  <si>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</si>
  <si>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</si>
  <si>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</si>
  <si>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</si>
  <si>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</si>
  <si>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</si>
  <si>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</si>
  <si>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</si>
  <si>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</si>
  <si>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</si>
  <si>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</si>
  <si>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</si>
  <si>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</si>
  <si>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</si>
  <si>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</si>
  <si>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</si>
  <si>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</si>
  <si>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</si>
  <si>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</si>
  <si>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</si>
  <si>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</si>
  <si>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</si>
  <si>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</si>
  <si>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</si>
  <si>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</si>
  <si>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</si>
  <si>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</si>
  <si>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</si>
  <si>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</si>
  <si>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</si>
  <si>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</si>
  <si>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</si>
  <si>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</si>
  <si>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</si>
  <si>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</si>
  <si>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</si>
  <si>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</si>
  <si>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</si>
  <si>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</si>
  <si>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</si>
  <si>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</si>
  <si>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</si>
  <si>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</si>
  <si>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</si>
  <si>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</si>
  <si>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</si>
  <si>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</si>
  <si>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</si>
  <si>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</si>
  <si>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</si>
  <si>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</si>
  <si>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</si>
  <si>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</si>
  <si>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</si>
  <si>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</si>
  <si>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</si>
  <si>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</si>
  <si>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</si>
  <si>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</si>
  <si>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</si>
  <si>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</si>
  <si>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</si>
  <si>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</si>
  <si>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</si>
  <si>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</si>
  <si>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</si>
  <si>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</si>
  <si>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</si>
  <si>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</si>
  <si>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</si>
  <si>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</si>
  <si>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</si>
  <si>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</si>
  <si>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</si>
  <si>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</si>
  <si>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</si>
  <si>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</si>
  <si>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</si>
  <si>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</si>
  <si>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</si>
  <si>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</si>
  <si>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</si>
  <si>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</si>
  <si>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</si>
  <si>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</si>
  <si>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</si>
  <si>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</si>
  <si>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</si>
  <si>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</si>
  <si>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</si>
  <si>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</si>
  <si>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</si>
  <si>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</si>
  <si>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</si>
  <si>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</si>
  <si>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</si>
  <si>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</si>
  <si>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</si>
  <si>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</si>
  <si>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</si>
  <si>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</si>
  <si>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</si>
  <si>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</si>
  <si>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</si>
  <si>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</si>
  <si>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</si>
  <si>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</si>
  <si>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</si>
  <si>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</si>
  <si>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</si>
  <si>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</si>
  <si>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</si>
  <si>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</si>
  <si>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</si>
  <si>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</si>
  <si>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</si>
  <si>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</si>
  <si>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</si>
  <si>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</si>
  <si>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</si>
  <si>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</si>
  <si>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</si>
  <si>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</si>
  <si>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</si>
  <si>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</si>
  <si>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</si>
  <si>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</si>
  <si>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</si>
  <si>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</si>
  <si>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</si>
  <si>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</si>
  <si>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</si>
  <si>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</si>
  <si>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</si>
  <si>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</si>
  <si>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</si>
  <si>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</si>
  <si>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</si>
  <si>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</si>
  <si>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</si>
  <si>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</si>
  <si>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</si>
  <si>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</si>
  <si>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</si>
  <si>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</si>
  <si>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</si>
  <si>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</si>
  <si>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</si>
  <si>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</si>
  <si>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</si>
  <si>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</si>
  <si>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</si>
  <si>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</si>
  <si>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</si>
  <si>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</si>
  <si>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</si>
  <si>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</si>
  <si>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</si>
  <si>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</si>
  <si>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</si>
  <si>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</si>
  <si>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</si>
  <si>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</si>
  <si>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</si>
  <si>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</si>
  <si>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</si>
  <si>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</si>
  <si>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</si>
  <si>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</si>
  <si>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</si>
  <si>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</si>
  <si>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</si>
  <si>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</si>
  <si>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</si>
  <si>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</si>
  <si>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</si>
  <si>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</si>
  <si>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</si>
  <si>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</si>
  <si>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</si>
  <si>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</si>
  <si>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</si>
  <si>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</si>
  <si>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</si>
  <si>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</si>
  <si>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</si>
  <si>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</si>
  <si>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</si>
  <si>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</si>
  <si>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</si>
  <si>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</si>
  <si>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</si>
  <si>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</si>
  <si>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</si>
  <si>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</si>
  <si>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</si>
  <si>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</si>
  <si>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</si>
  <si>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</si>
  <si>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</si>
  <si>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</si>
  <si>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</si>
  <si>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</si>
  <si>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</si>
  <si>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</si>
  <si>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</si>
  <si>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</si>
  <si>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</si>
  <si>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</si>
  <si>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</si>
  <si>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</si>
  <si>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</si>
  <si>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</si>
  <si>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</si>
  <si>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</si>
  <si>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</si>
  <si>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</si>
  <si>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</si>
  <si>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</si>
  <si>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</si>
  <si>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</si>
  <si>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</si>
  <si>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</si>
  <si>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</si>
  <si>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</si>
  <si>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</si>
  <si>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</si>
  <si>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</si>
  <si>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</si>
  <si>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</si>
  <si>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</si>
  <si>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</si>
  <si>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</si>
  <si>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</si>
  <si>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</si>
  <si>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</si>
  <si>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</si>
  <si>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</si>
  <si>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</si>
  <si>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</si>
  <si>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</si>
  <si>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</si>
  <si>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</si>
  <si>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</si>
  <si>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</si>
  <si>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</si>
  <si>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</si>
  <si>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</si>
  <si>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</si>
  <si>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</si>
  <si>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</si>
  <si>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</si>
  <si>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</si>
  <si>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</si>
  <si>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</si>
  <si>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</si>
  <si>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</si>
  <si>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</si>
  <si>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</si>
  <si>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</si>
  <si>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</si>
  <si>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</si>
  <si>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</si>
  <si>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</si>
  <si>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</si>
  <si>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</si>
  <si>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</si>
  <si>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</si>
  <si>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</si>
  <si>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</si>
  <si>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</si>
  <si>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</si>
  <si>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</si>
  <si>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</si>
  <si>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</si>
  <si>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</si>
  <si>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</si>
  <si>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</si>
  <si>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</si>
  <si>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</si>
  <si>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</si>
  <si>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</si>
  <si>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</si>
  <si>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</si>
  <si>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</si>
  <si>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</si>
  <si>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</si>
  <si>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</si>
  <si>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</si>
  <si>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</si>
  <si>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</si>
  <si>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</si>
  <si>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</si>
  <si>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</si>
  <si>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</si>
  <si>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</si>
  <si>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</si>
  <si>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</si>
  <si>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</si>
  <si>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</si>
  <si>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</si>
  <si>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</si>
  <si>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</si>
  <si>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</si>
  <si>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</si>
  <si>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</si>
  <si>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</si>
  <si>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</si>
  <si>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</si>
  <si>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</si>
  <si>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</si>
  <si>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</si>
  <si>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</si>
  <si>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</si>
  <si>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</si>
  <si>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</si>
  <si>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</si>
  <si>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</si>
  <si>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</si>
  <si>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</si>
  <si>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</si>
  <si>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</si>
  <si>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</si>
  <si>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</si>
  <si>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</si>
  <si>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</si>
  <si>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</si>
  <si>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</si>
  <si>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</si>
  <si>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</si>
  <si>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</si>
  <si>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</si>
  <si>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</si>
  <si>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</si>
  <si>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</si>
  <si>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</si>
  <si>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</si>
  <si>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</si>
  <si>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</si>
  <si>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</si>
  <si>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</si>
  <si>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</si>
  <si>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</si>
  <si>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</si>
  <si>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</si>
  <si>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</si>
  <si>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</si>
  <si>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</si>
  <si>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</si>
  <si>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</si>
  <si>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</si>
  <si>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</si>
  <si>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</si>
  <si>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</si>
  <si>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</si>
  <si>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</si>
  <si>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</si>
  <si>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</si>
  <si>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</si>
  <si>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</si>
  <si>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</si>
  <si>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</si>
  <si>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</si>
  <si>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</si>
  <si>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</si>
  <si>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</si>
  <si>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</si>
  <si>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</si>
  <si>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</si>
  <si>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</si>
  <si>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</si>
  <si>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</si>
  <si>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</si>
  <si>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</si>
  <si>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</si>
  <si>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</si>
  <si>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</si>
  <si>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</si>
  <si>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</si>
  <si>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</si>
  <si>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</si>
  <si>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</si>
  <si>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</si>
  <si>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</si>
  <si>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</si>
  <si>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</si>
  <si>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</si>
  <si>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</si>
  <si>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</si>
  <si>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</si>
  <si>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</si>
  <si>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</si>
  <si>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</si>
  <si>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</si>
  <si>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</si>
  <si>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</si>
  <si>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</si>
  <si>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</si>
  <si>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</si>
  <si>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</si>
  <si>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</si>
  <si>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</si>
  <si>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</si>
  <si>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</si>
  <si>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</si>
  <si>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</si>
  <si>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</si>
  <si>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</si>
  <si>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</si>
  <si>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</si>
  <si>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</si>
  <si>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</si>
  <si>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</si>
  <si>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</si>
  <si>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</si>
  <si>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</si>
  <si>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</si>
  <si>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</si>
  <si>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</si>
  <si>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</si>
  <si>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</si>
  <si>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</si>
  <si>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</si>
  <si>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</si>
  <si>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</si>
  <si>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</si>
  <si>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</si>
  <si>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</si>
  <si>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</si>
  <si>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</si>
  <si>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</si>
  <si>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</si>
  <si>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</si>
  <si>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</si>
  <si>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</si>
  <si>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</si>
  <si>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</si>
  <si>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</si>
  <si>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</si>
  <si>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</si>
  <si>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</si>
  <si>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</si>
  <si>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</si>
  <si>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</si>
  <si>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</si>
  <si>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</si>
  <si>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</si>
  <si>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</si>
  <si>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</si>
  <si>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</si>
  <si>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</si>
  <si>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</si>
  <si>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</si>
  <si>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</si>
  <si>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</si>
  <si>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</si>
  <si>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</si>
  <si>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</si>
  <si>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</si>
  <si>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</si>
  <si>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</si>
  <si>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</si>
  <si>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</si>
  <si>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</si>
  <si>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</si>
  <si>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</si>
  <si>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</si>
  <si>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</si>
  <si>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</si>
  <si>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</si>
  <si>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</si>
  <si>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</si>
  <si>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</si>
  <si>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</si>
  <si>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</si>
  <si>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</si>
  <si>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</si>
  <si>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</si>
  <si>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</si>
  <si>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</si>
  <si>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</si>
  <si>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</si>
  <si>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</si>
  <si>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</si>
  <si>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</si>
  <si>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</si>
  <si>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</si>
  <si>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</si>
  <si>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</si>
  <si>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</si>
  <si>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</si>
  <si>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</si>
  <si>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</si>
  <si>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</si>
  <si>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</si>
  <si>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</si>
  <si>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</si>
  <si>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</si>
  <si>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</si>
  <si>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</si>
  <si>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</si>
  <si>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</si>
  <si>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</si>
  <si>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</si>
  <si>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</si>
  <si>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</si>
  <si>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</si>
  <si>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</si>
  <si>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</si>
  <si>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</si>
  <si>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</si>
  <si>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</si>
  <si>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</si>
  <si>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</si>
  <si>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</si>
  <si>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</si>
  <si>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</si>
  <si>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</si>
  <si>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</si>
  <si>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</si>
  <si>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</si>
  <si>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</si>
  <si>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</si>
  <si>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</si>
  <si>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</si>
  <si>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</si>
  <si>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</si>
  <si>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</si>
  <si>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</si>
  <si>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</si>
  <si>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</si>
  <si>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</si>
  <si>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</si>
  <si>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</si>
  <si>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</si>
  <si>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</si>
  <si>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</si>
  <si>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</si>
  <si>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</si>
  <si>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</si>
  <si>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</si>
  <si>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</si>
  <si>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</si>
  <si>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</si>
  <si>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</si>
  <si>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</si>
  <si>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</si>
  <si>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</si>
  <si>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</si>
  <si>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</si>
  <si>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</si>
  <si>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</si>
  <si>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</si>
  <si>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</si>
  <si>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</si>
  <si>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</si>
  <si>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</si>
  <si>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</si>
  <si>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</si>
  <si>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</si>
  <si>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</si>
  <si>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</si>
  <si>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</si>
  <si>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</si>
  <si>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</si>
  <si>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</si>
  <si>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</si>
  <si>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</si>
  <si>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</si>
  <si>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</si>
  <si>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</si>
  <si>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</si>
  <si>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</si>
  <si>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</si>
  <si>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</si>
  <si>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</si>
  <si>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</si>
  <si>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</si>
  <si>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</si>
  <si>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</si>
  <si>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</si>
  <si>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</si>
  <si>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</si>
  <si>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</si>
  <si>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</si>
  <si>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</si>
  <si>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</si>
  <si>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</si>
  <si>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</si>
  <si>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</si>
  <si>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</si>
  <si>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</si>
  <si>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</si>
  <si>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</si>
  <si>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</si>
  <si>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</si>
  <si>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</si>
  <si>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</si>
  <si>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</si>
  <si>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</si>
  <si>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</si>
  <si>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</si>
  <si>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</si>
  <si>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</si>
  <si>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</si>
  <si>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</si>
  <si>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</si>
  <si>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</si>
  <si>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</si>
  <si>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</si>
  <si>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</si>
  <si>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</si>
  <si>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</si>
  <si>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</si>
  <si>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</si>
  <si>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</si>
  <si>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</si>
  <si>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</si>
  <si>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</si>
  <si>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</si>
  <si>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</si>
  <si>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</si>
  <si>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</si>
  <si>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</si>
  <si>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</si>
  <si>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</si>
  <si>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</si>
  <si>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</si>
  <si>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</si>
  <si>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</si>
  <si>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</si>
  <si>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</si>
  <si>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</si>
  <si>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</si>
  <si>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</si>
  <si>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</si>
  <si>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</si>
  <si>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</si>
  <si>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</si>
  <si>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</si>
  <si>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</si>
  <si>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</si>
  <si>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</si>
  <si>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</si>
  <si>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</si>
  <si>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</si>
  <si>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</si>
  <si>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</si>
  <si>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</si>
  <si>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</si>
  <si>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</si>
  <si>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</si>
  <si>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</si>
  <si>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</si>
  <si>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</si>
  <si>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</si>
  <si>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</si>
  <si>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</si>
  <si>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</si>
  <si>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</si>
  <si>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</si>
  <si>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</si>
  <si>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</si>
  <si>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</si>
  <si>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</si>
  <si>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</si>
  <si>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</si>
  <si>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</si>
  <si>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</si>
  <si>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</si>
  <si>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</si>
  <si>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</si>
  <si>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</si>
  <si>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</si>
  <si>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</si>
  <si>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</si>
  <si>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</si>
  <si>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</si>
  <si>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</si>
  <si>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</si>
  <si>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</si>
  <si>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</si>
  <si>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</si>
  <si>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</si>
  <si>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</si>
  <si>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</si>
  <si>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</si>
  <si>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</si>
  <si>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</si>
  <si>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</si>
  <si>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</si>
  <si>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</si>
  <si>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</si>
  <si>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</si>
  <si>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</si>
  <si>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</si>
  <si>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</si>
  <si>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</si>
  <si>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</si>
  <si>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</si>
  <si>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</si>
  <si>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</si>
  <si>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</si>
  <si>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</si>
  <si>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</si>
  <si>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</si>
  <si>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</si>
  <si>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</si>
  <si>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</si>
  <si>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</si>
  <si>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</si>
  <si>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</si>
  <si>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</si>
  <si>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</si>
  <si>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</si>
  <si>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</si>
  <si>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</si>
  <si>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</si>
  <si>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</si>
  <si>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</si>
  <si>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</si>
  <si>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</si>
  <si>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</si>
  <si>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</si>
  <si>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</si>
  <si>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</si>
  <si>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</si>
  <si>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</si>
  <si>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</si>
  <si>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</si>
  <si>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</si>
  <si>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</si>
  <si>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</si>
  <si>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</si>
  <si>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</si>
  <si>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</si>
  <si>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</si>
  <si>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</si>
  <si>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</si>
  <si>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</si>
  <si>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</si>
  <si>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</si>
  <si>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</si>
  <si>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</si>
  <si>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</si>
  <si>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</si>
  <si>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</si>
  <si>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</si>
  <si>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</si>
  <si>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</si>
  <si>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</si>
  <si>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</si>
  <si>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</si>
  <si>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</si>
  <si>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</si>
  <si>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</si>
  <si>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</si>
  <si>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</si>
  <si>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</si>
  <si>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</si>
  <si>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</si>
  <si>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</si>
  <si>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</si>
  <si>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</si>
  <si>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</si>
  <si>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</si>
  <si>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</si>
  <si>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</si>
  <si>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</si>
  <si>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</si>
  <si>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</si>
  <si>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</si>
  <si>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</si>
  <si>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</si>
  <si>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</si>
  <si>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</si>
  <si>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</si>
  <si>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</si>
  <si>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</si>
  <si>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</si>
  <si>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</si>
  <si>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</si>
  <si>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</si>
  <si>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</si>
  <si>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</si>
  <si>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</si>
  <si>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</si>
  <si>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</si>
  <si>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</si>
  <si>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</si>
  <si>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</si>
  <si>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</si>
  <si>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</si>
  <si>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</si>
  <si>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</si>
  <si>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</si>
  <si>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</si>
  <si>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</si>
  <si>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</si>
  <si>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</si>
  <si>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</si>
  <si>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</si>
  <si>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</si>
  <si>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</si>
  <si>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</si>
  <si>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</si>
  <si>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</si>
  <si>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</si>
  <si>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</si>
  <si>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</si>
  <si>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</si>
  <si>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</si>
  <si>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</si>
  <si>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</si>
  <si>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</si>
  <si>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</si>
  <si>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</si>
  <si>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</si>
  <si>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</si>
  <si>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</si>
  <si>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</si>
  <si>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</si>
  <si>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</si>
  <si>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</si>
  <si>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</si>
  <si>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</si>
  <si>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</si>
  <si>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</si>
  <si>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</si>
  <si>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</si>
  <si>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</si>
  <si>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</si>
  <si>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</si>
  <si>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</si>
  <si>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</si>
  <si>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</si>
  <si>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</si>
  <si>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</si>
  <si>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</si>
  <si>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</si>
  <si>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</si>
  <si>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</si>
  <si>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</si>
  <si>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</si>
  <si>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</si>
  <si>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</si>
  <si>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</si>
  <si>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</si>
  <si>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</si>
  <si>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</si>
  <si>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</si>
  <si>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</si>
  <si>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</si>
  <si>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</si>
  <si>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</si>
  <si>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</si>
  <si>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</si>
  <si>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</si>
  <si>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</si>
  <si>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</si>
  <si>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</si>
  <si>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</si>
  <si>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</si>
  <si>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</si>
  <si>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</si>
  <si>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</si>
  <si>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</si>
  <si>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</si>
  <si>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</si>
  <si>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</si>
  <si>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</si>
  <si>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</si>
  <si>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</si>
  <si>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</si>
  <si>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</si>
  <si>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</si>
  <si>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</si>
  <si>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</si>
  <si>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</si>
  <si>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</si>
  <si>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</si>
  <si>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</si>
  <si>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</si>
  <si>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</si>
  <si>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</si>
  <si>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</si>
  <si>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</si>
  <si>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</si>
  <si>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</si>
  <si>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</si>
  <si>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</si>
  <si>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</si>
  <si>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</si>
  <si>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</si>
  <si>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</si>
  <si>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</si>
  <si>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</si>
  <si>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</si>
  <si>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</si>
  <si>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</si>
  <si>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</si>
  <si>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</si>
  <si>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</si>
  <si>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</si>
  <si>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</si>
  <si>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</si>
  <si>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</si>
  <si>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</si>
  <si>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</si>
  <si>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</si>
  <si>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</si>
  <si>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</si>
  <si>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</si>
  <si>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</si>
  <si>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</si>
  <si>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</si>
  <si>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</si>
  <si>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</si>
  <si>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</si>
  <si>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</si>
  <si>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</si>
  <si>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</si>
  <si>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</si>
  <si>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</si>
  <si>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</si>
  <si>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</si>
  <si>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</si>
  <si>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</si>
  <si>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</si>
  <si>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</si>
  <si>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</si>
  <si>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</si>
  <si>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</si>
  <si>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</si>
  <si>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</si>
  <si>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</si>
  <si>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</si>
  <si>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</si>
  <si>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</si>
  <si>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</si>
  <si>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</si>
  <si>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</si>
  <si>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</si>
  <si>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</si>
  <si>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</si>
  <si>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</si>
  <si>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</si>
  <si>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</si>
  <si>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</si>
  <si>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</si>
  <si>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</si>
  <si>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</si>
  <si>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</si>
  <si>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</si>
  <si>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</si>
  <si>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</si>
  <si>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</si>
  <si>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</si>
  <si>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</si>
  <si>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</si>
  <si>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</si>
  <si>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</si>
  <si>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</si>
  <si>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</si>
  <si>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</si>
  <si>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</si>
  <si>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</si>
  <si>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</si>
  <si>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</si>
  <si>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</si>
  <si>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</si>
  <si>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</si>
  <si>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</si>
  <si>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</si>
  <si>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</si>
  <si>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</si>
  <si>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</si>
  <si>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</si>
  <si>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</si>
  <si>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</si>
  <si>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</si>
  <si>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</si>
  <si>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</si>
  <si>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</si>
  <si>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</si>
  <si>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</si>
  <si>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</si>
  <si>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</si>
  <si>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</si>
  <si>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</si>
  <si>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</si>
  <si>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</si>
  <si>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</si>
  <si>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</si>
  <si>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</si>
  <si>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</si>
  <si>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</si>
  <si>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</si>
  <si>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</si>
  <si>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</si>
  <si>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</si>
  <si>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</si>
  <si>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</si>
  <si>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</si>
  <si>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</si>
  <si>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</si>
  <si>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</si>
  <si>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</si>
  <si>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</si>
  <si>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</si>
  <si>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</si>
  <si>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</si>
  <si>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</si>
  <si>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</si>
  <si>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</si>
  <si>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</si>
  <si>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</si>
  <si>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</si>
  <si>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</si>
  <si>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</si>
  <si>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</si>
  <si>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</si>
  <si>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</si>
  <si>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</si>
  <si>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</si>
  <si>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</si>
  <si>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</si>
  <si>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</si>
  <si>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</si>
  <si>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</si>
  <si>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</si>
  <si>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</si>
  <si>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</si>
  <si>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</si>
  <si>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</si>
  <si>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</si>
  <si>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</si>
  <si>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</si>
  <si>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</si>
  <si>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</si>
  <si>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</si>
  <si>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</si>
  <si>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</si>
  <si>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</si>
  <si>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</si>
  <si>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</si>
  <si>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</si>
  <si>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</si>
  <si>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</si>
  <si>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</si>
  <si>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</si>
  <si>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</si>
  <si>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</si>
  <si>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</si>
  <si>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</si>
  <si>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</si>
  <si>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</si>
  <si>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</si>
  <si>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</si>
  <si>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</si>
  <si>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</si>
  <si>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</si>
  <si>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</si>
  <si>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</si>
  <si>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</si>
  <si>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</si>
  <si>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</si>
  <si>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</si>
  <si>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</si>
  <si>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</si>
  <si>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</si>
  <si>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</si>
  <si>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</si>
  <si>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</si>
  <si>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</si>
  <si>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</si>
  <si>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</si>
  <si>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</si>
  <si>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</si>
  <si>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</si>
  <si>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</si>
  <si>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</si>
  <si>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</si>
  <si>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</si>
  <si>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</si>
  <si>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</si>
  <si>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</si>
  <si>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</si>
  <si>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</si>
  <si>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</si>
  <si>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</si>
  <si>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</si>
  <si>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</si>
  <si>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</si>
  <si>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</si>
  <si>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</si>
  <si>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</si>
  <si>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</si>
  <si>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</si>
  <si>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</si>
  <si>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</si>
  <si>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</si>
  <si>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</si>
  <si>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</si>
  <si>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</si>
  <si>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</si>
  <si>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</si>
  <si>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</si>
  <si>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</si>
  <si>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</si>
  <si>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</si>
  <si>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</si>
  <si>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</si>
  <si>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</si>
  <si>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</si>
  <si>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</si>
  <si>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</si>
  <si>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</si>
  <si>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</si>
  <si>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</si>
  <si>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</si>
  <si>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</si>
  <si>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</si>
  <si>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</si>
  <si>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</si>
  <si>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</si>
  <si>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</si>
  <si>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</si>
  <si>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</si>
  <si>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</si>
  <si>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</si>
  <si>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</si>
  <si>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</si>
  <si>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</si>
  <si>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</si>
  <si>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</si>
  <si>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</si>
  <si>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</si>
  <si>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</si>
  <si>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</si>
  <si>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</si>
  <si>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</si>
  <si>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</si>
  <si>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</si>
  <si>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</si>
  <si>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</si>
  <si>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</si>
  <si>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</si>
  <si>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</si>
  <si>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</si>
  <si>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</si>
  <si>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</si>
  <si>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</si>
  <si>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</si>
  <si>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</si>
  <si>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</si>
  <si>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</si>
  <si>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</si>
  <si>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</si>
  <si>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</si>
  <si>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</si>
  <si>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</si>
  <si>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</si>
  <si>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</si>
  <si>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</si>
  <si>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</si>
  <si>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</si>
  <si>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</si>
  <si>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</si>
  <si>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</si>
  <si>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</si>
  <si>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</si>
  <si>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</si>
  <si>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</si>
  <si>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</si>
  <si>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</si>
  <si>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</si>
  <si>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</si>
  <si>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</si>
  <si>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</si>
  <si>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</si>
  <si>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</si>
  <si>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</si>
  <si>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</si>
  <si>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</si>
  <si>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</si>
  <si>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</si>
  <si>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</si>
  <si>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</si>
  <si>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</si>
  <si>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</si>
  <si>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</si>
  <si>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</si>
  <si>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</si>
  <si>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</si>
  <si>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</si>
  <si>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</si>
  <si>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</si>
  <si>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</si>
  <si>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</si>
  <si>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</si>
  <si>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</si>
  <si>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</si>
  <si>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</si>
  <si>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</si>
  <si>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</si>
  <si>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</si>
  <si>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</si>
  <si>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</si>
  <si>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</si>
  <si>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</si>
  <si>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</si>
  <si>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</si>
  <si>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</si>
  <si>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</si>
  <si>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</si>
  <si>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</si>
  <si>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</si>
  <si>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</si>
  <si>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</si>
  <si>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</si>
  <si>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</si>
  <si>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</si>
  <si>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</si>
  <si>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</si>
  <si>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</si>
  <si>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</si>
  <si>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</si>
  <si>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</si>
  <si>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</si>
  <si>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</si>
  <si>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</si>
  <si>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</si>
  <si>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</si>
  <si>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</si>
  <si>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</si>
  <si>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</si>
  <si>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</si>
  <si>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</si>
  <si>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</si>
  <si>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</si>
  <si>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</si>
  <si>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</si>
  <si>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</si>
  <si>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</si>
  <si>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</si>
  <si>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</si>
  <si>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</si>
  <si>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</si>
  <si>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</si>
  <si>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</si>
  <si>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</si>
  <si>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</si>
  <si>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</si>
  <si>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</si>
  <si>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</si>
  <si>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</si>
  <si>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</si>
  <si>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</si>
  <si>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</si>
  <si>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</si>
  <si>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</si>
  <si>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</si>
  <si>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</si>
  <si>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</si>
  <si>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</si>
  <si>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</si>
  <si>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</si>
  <si>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</si>
  <si>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</si>
  <si>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</si>
  <si>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</si>
  <si>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</si>
  <si>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</si>
  <si>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</si>
  <si>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</si>
  <si>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</si>
  <si>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</si>
  <si>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</si>
  <si>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</si>
  <si>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</si>
  <si>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</si>
  <si>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</si>
  <si>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</si>
  <si>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</si>
  <si>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</si>
  <si>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</si>
  <si>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</si>
  <si>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</si>
  <si>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</si>
  <si>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</si>
  <si>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</si>
  <si>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</si>
  <si>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</si>
  <si>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</si>
  <si>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</si>
  <si>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</si>
  <si>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</si>
  <si>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</si>
  <si>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</si>
  <si>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</si>
  <si>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</si>
  <si>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</si>
  <si>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</si>
  <si>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</si>
  <si>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</si>
  <si>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</si>
  <si>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</si>
  <si>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</si>
  <si>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</si>
  <si>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</si>
  <si>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</si>
  <si>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</si>
  <si>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</si>
  <si>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</si>
  <si>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</si>
  <si>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</si>
  <si>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</si>
  <si>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</si>
  <si>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</si>
  <si>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</si>
  <si>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</si>
  <si>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</si>
  <si>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</si>
  <si>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</si>
  <si>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</si>
  <si>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</si>
  <si>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</si>
  <si>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</si>
  <si>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</si>
  <si>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</si>
  <si>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</si>
  <si>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</si>
  <si>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</si>
  <si>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</si>
  <si>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</si>
  <si>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</si>
  <si>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</si>
  <si>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</si>
  <si>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</si>
  <si>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</si>
  <si>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</si>
  <si>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</si>
  <si>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</si>
  <si>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</si>
  <si>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</si>
  <si>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</si>
  <si>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</si>
  <si>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</si>
  <si>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</si>
  <si>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</si>
  <si>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</si>
  <si>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</si>
  <si>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</si>
  <si>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</si>
  <si>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</si>
  <si>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</si>
  <si>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</si>
  <si>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</si>
  <si>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</si>
  <si>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</si>
  <si>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</si>
  <si>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</si>
  <si>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</si>
  <si>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</si>
  <si>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</si>
  <si>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</si>
  <si>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</si>
  <si>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</si>
  <si>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</si>
  <si>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</si>
  <si>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</si>
  <si>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</si>
  <si>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</si>
  <si>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</si>
  <si>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</si>
  <si>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</si>
  <si>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</si>
  <si>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</si>
  <si>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</si>
  <si>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</si>
  <si>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</si>
  <si>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</si>
  <si>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</si>
  <si>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</si>
  <si>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</si>
  <si>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</si>
  <si>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</si>
  <si>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</si>
  <si>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</si>
  <si>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</si>
  <si>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</si>
  <si>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</si>
  <si>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</si>
  <si>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</si>
  <si>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</si>
  <si>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</si>
  <si>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</si>
  <si>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</si>
  <si>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</si>
  <si>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</si>
  <si>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</si>
  <si>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</si>
  <si>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</si>
  <si>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</si>
  <si>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</si>
  <si>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</si>
  <si>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</si>
  <si>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</si>
  <si>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</si>
  <si>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</si>
  <si>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</si>
  <si>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</si>
  <si>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</si>
  <si>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</si>
  <si>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</si>
  <si>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</si>
  <si>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</si>
  <si>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</si>
  <si>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</si>
  <si>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</si>
  <si>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</si>
  <si>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</si>
  <si>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</si>
  <si>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</si>
  <si>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</si>
  <si>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</si>
  <si>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</si>
  <si>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</si>
  <si>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</si>
  <si>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</si>
  <si>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</si>
  <si>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</si>
  <si>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</si>
  <si>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</si>
  <si>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</si>
  <si>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</si>
  <si>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</si>
  <si>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</si>
  <si>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</si>
  <si>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</si>
  <si>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</si>
  <si>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</si>
  <si>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</si>
  <si>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</si>
  <si>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</si>
  <si>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</si>
  <si>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</si>
  <si>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</si>
  <si>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</si>
  <si>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</si>
  <si>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</si>
  <si>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</si>
  <si>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</si>
  <si>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</si>
  <si>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</si>
  <si>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</si>
  <si>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</si>
  <si>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</si>
  <si>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</si>
  <si>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</si>
  <si>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</si>
  <si>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</si>
  <si>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</si>
  <si>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</si>
  <si>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</si>
  <si>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</si>
  <si>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</si>
  <si>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</si>
  <si>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</si>
  <si>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</si>
  <si>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</si>
  <si>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</si>
  <si>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</si>
  <si>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</si>
  <si>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</si>
  <si>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</si>
  <si>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</si>
  <si>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</si>
  <si>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</si>
  <si>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</si>
  <si>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</si>
  <si>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</si>
  <si>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</si>
  <si>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</si>
  <si>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</si>
  <si>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</si>
  <si>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</si>
  <si>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</si>
  <si>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</si>
  <si>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</si>
  <si>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</si>
  <si>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</si>
  <si>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</si>
  <si>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</si>
  <si>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</si>
  <si>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</si>
  <si>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</si>
  <si>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</si>
  <si>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</si>
  <si>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</si>
  <si>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</si>
  <si>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</si>
  <si>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</si>
  <si>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</si>
  <si>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</si>
  <si>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</si>
  <si>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</si>
  <si>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</si>
  <si>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</si>
  <si>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</si>
  <si>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</si>
  <si>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</si>
  <si>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</si>
  <si>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</si>
  <si>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</si>
  <si>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</si>
  <si>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</si>
  <si>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</si>
  <si>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</si>
  <si>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</si>
  <si>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</si>
  <si>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</si>
  <si>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</si>
  <si>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</si>
  <si>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</si>
  <si>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</si>
  <si>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</si>
  <si>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</si>
  <si>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</si>
  <si>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</si>
  <si>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</si>
  <si>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</si>
  <si>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</si>
  <si>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</si>
  <si>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</si>
  <si>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</si>
  <si>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</si>
  <si>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</si>
  <si>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</si>
  <si>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</si>
  <si>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</si>
  <si>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</si>
  <si>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</si>
  <si>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</si>
  <si>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</si>
  <si>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</si>
  <si>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</si>
  <si>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</si>
  <si>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</si>
  <si>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</si>
  <si>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</si>
  <si>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</si>
  <si>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</si>
  <si>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</si>
  <si>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</si>
  <si>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</si>
  <si>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</si>
  <si>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</si>
  <si>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</si>
  <si>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</si>
  <si>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</si>
  <si>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</si>
  <si>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</si>
  <si>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</si>
  <si>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</si>
  <si>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</si>
  <si>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</si>
  <si>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</si>
  <si>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</si>
  <si>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</si>
  <si>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</si>
  <si>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</si>
  <si>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</si>
  <si>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</si>
  <si>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</si>
  <si>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</si>
  <si>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</si>
  <si>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</si>
  <si>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</si>
  <si>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</si>
  <si>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</si>
  <si>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</si>
  <si>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</si>
  <si>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</si>
  <si>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</si>
  <si>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</si>
  <si>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</si>
  <si>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</si>
  <si>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</si>
  <si>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</si>
  <si>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</si>
  <si>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</si>
  <si>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</si>
  <si>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</si>
  <si>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</si>
  <si>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</si>
  <si>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</si>
  <si>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</si>
  <si>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</si>
  <si>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</si>
  <si>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</si>
  <si>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</si>
  <si>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</si>
  <si>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</si>
  <si>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</si>
  <si>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</si>
  <si>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</si>
  <si>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</si>
  <si>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</si>
  <si>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</si>
  <si>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</si>
  <si>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</si>
  <si>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</si>
  <si>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</si>
  <si>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</si>
  <si>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</si>
  <si>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</si>
  <si>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</si>
  <si>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</si>
  <si>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</si>
  <si>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</si>
  <si>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</si>
  <si>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</si>
  <si>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</si>
  <si>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</si>
  <si>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</si>
  <si>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</si>
  <si>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</si>
  <si>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</si>
  <si>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</si>
  <si>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</si>
  <si>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</si>
  <si>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</si>
  <si>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</si>
  <si>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</si>
  <si>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</si>
  <si>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</si>
  <si>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</si>
  <si>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</si>
  <si>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</si>
  <si>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</si>
  <si>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</si>
  <si>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</si>
  <si>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</si>
  <si>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</si>
  <si>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</si>
  <si>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</si>
  <si>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</si>
  <si>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</si>
  <si>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</si>
  <si>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</si>
  <si>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</si>
  <si>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</si>
  <si>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</si>
  <si>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</si>
  <si>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</si>
  <si>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</si>
  <si>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</si>
  <si>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</si>
  <si>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</si>
  <si>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</si>
  <si>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</si>
  <si>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</si>
  <si>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</si>
  <si>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</si>
  <si>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</si>
  <si>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</si>
  <si>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</si>
  <si>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</si>
  <si>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</si>
  <si>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</si>
  <si>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</si>
  <si>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</si>
  <si>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</si>
  <si>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</si>
  <si>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</si>
  <si>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</si>
  <si>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</si>
  <si>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</si>
  <si>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</si>
  <si>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</si>
  <si>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</si>
  <si>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</si>
  <si>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</si>
  <si>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</si>
  <si>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</si>
  <si>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</si>
  <si>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</si>
  <si>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</si>
  <si>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</si>
  <si>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</si>
  <si>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</si>
  <si>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</si>
  <si>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</si>
  <si>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</si>
  <si>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</si>
  <si>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</si>
  <si>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</si>
  <si>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</si>
  <si>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</si>
  <si>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</si>
  <si>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</si>
  <si>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</si>
  <si>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</si>
  <si>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</si>
  <si>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</si>
  <si>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</si>
  <si>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</si>
  <si>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</si>
  <si>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</si>
  <si>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</si>
  <si>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</si>
  <si>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</si>
  <si>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</si>
  <si>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</si>
  <si>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</si>
  <si>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</si>
  <si>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</si>
  <si>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</si>
  <si>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</si>
  <si>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</si>
  <si>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</si>
  <si>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</si>
  <si>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</si>
  <si>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</si>
  <si>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</si>
  <si>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</si>
  <si>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</si>
  <si>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</si>
  <si>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</si>
  <si>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</si>
  <si>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</si>
  <si>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</si>
  <si>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</si>
  <si>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</si>
  <si>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</si>
  <si>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</si>
  <si>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</si>
  <si>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</si>
  <si>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</si>
  <si>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</si>
  <si>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</si>
  <si>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</si>
  <si>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</si>
  <si>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</si>
  <si>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</si>
  <si>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</si>
  <si>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</si>
  <si>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</si>
  <si>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</si>
  <si>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</si>
  <si>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</si>
  <si>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</si>
  <si>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</si>
  <si>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</si>
  <si>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</si>
  <si>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</si>
  <si>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</si>
  <si>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</si>
  <si>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</si>
  <si>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</si>
  <si>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</si>
  <si>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</si>
  <si>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</si>
  <si>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</si>
  <si>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</si>
  <si>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</si>
  <si>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</si>
  <si>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</si>
  <si>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</si>
  <si>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</si>
  <si>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</si>
  <si>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</si>
  <si>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</si>
  <si>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</si>
  <si>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</si>
  <si>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</si>
  <si>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</si>
  <si>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</si>
  <si>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</si>
  <si>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</si>
  <si>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</si>
  <si>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</si>
  <si>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</si>
  <si>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</si>
  <si>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</si>
  <si>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</si>
  <si>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</si>
  <si>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</si>
  <si>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</si>
  <si>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</si>
  <si>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</si>
  <si>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</si>
  <si>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</si>
  <si>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</si>
  <si>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</si>
  <si>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</si>
  <si>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</si>
  <si>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</si>
  <si>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</si>
  <si>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</si>
  <si>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</si>
  <si>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</si>
  <si>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</si>
  <si>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</si>
  <si>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</si>
  <si>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</si>
  <si>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</si>
  <si>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</si>
  <si>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</si>
  <si>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</si>
  <si>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</si>
  <si>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</si>
  <si>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</si>
  <si>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</si>
  <si>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</si>
  <si>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</si>
  <si>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</si>
  <si>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</si>
  <si>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</si>
  <si>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</si>
  <si>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</si>
  <si>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</si>
  <si>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</si>
  <si>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</si>
  <si>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</si>
  <si>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</si>
  <si>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</si>
  <si>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</si>
  <si>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</si>
  <si>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</si>
  <si>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</si>
  <si>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</si>
  <si>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</si>
  <si>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</si>
  <si>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</si>
  <si>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</si>
  <si>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</si>
  <si>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</si>
  <si>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</si>
  <si>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</si>
  <si>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</si>
  <si>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</si>
  <si>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</si>
  <si>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</si>
  <si>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</si>
  <si>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</si>
  <si>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</si>
  <si>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</si>
  <si>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</si>
  <si>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</si>
  <si>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</si>
  <si>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</si>
  <si>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</si>
  <si>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</si>
  <si>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</si>
  <si>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</si>
  <si>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</si>
  <si>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</si>
  <si>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</si>
  <si>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</si>
  <si>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</si>
  <si>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</si>
  <si>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</si>
  <si>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</si>
  <si>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</si>
  <si>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</si>
  <si>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</si>
  <si>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</si>
  <si>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</si>
  <si>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</si>
  <si>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</si>
  <si>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</si>
  <si>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</si>
  <si>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</si>
  <si>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</si>
  <si>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</si>
  <si>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</si>
  <si>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</si>
  <si>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</si>
  <si>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</si>
  <si>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</si>
  <si>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</si>
  <si>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</si>
  <si>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</si>
  <si>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</si>
  <si>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</si>
  <si>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</si>
  <si>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</si>
  <si>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</si>
  <si>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</si>
  <si>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</si>
  <si>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</si>
  <si>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</si>
  <si>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</si>
  <si>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</si>
  <si>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</si>
  <si>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</si>
  <si>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</si>
  <si>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</si>
  <si>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</si>
  <si>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</si>
  <si>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</si>
  <si>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</si>
  <si>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</si>
  <si>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</si>
  <si>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</si>
  <si>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</si>
  <si>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</si>
  <si>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</si>
  <si>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</si>
  <si>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</si>
  <si>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</si>
  <si>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</si>
  <si>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</si>
  <si>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</si>
  <si>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</si>
  <si>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</si>
  <si>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</si>
  <si>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</si>
  <si>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</si>
  <si>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</si>
  <si>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</si>
  <si>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</si>
  <si>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</si>
  <si>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</si>
  <si>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</si>
  <si>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</si>
  <si>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</si>
  <si>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</si>
  <si>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</si>
  <si>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</si>
  <si>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</si>
  <si>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</si>
  <si>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</si>
  <si>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</si>
  <si>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</si>
  <si>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</si>
  <si>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</si>
  <si>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</si>
  <si>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</si>
  <si>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</si>
  <si>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</si>
  <si>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</si>
  <si>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</si>
  <si>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</si>
  <si>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</si>
  <si>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</si>
  <si>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</si>
  <si>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</si>
  <si>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</si>
  <si>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</si>
  <si>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</si>
  <si>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</si>
  <si>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</si>
  <si>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</si>
  <si>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</si>
  <si>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</si>
  <si>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</si>
  <si>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</si>
  <si>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</si>
  <si>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</si>
  <si>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</si>
  <si>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</si>
  <si>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</si>
  <si>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</si>
  <si>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</si>
  <si>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</si>
  <si>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</si>
  <si>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</si>
  <si>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</si>
  <si>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</si>
  <si>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</si>
  <si>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</si>
  <si>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</si>
  <si>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</si>
  <si>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</si>
  <si>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</si>
  <si>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</si>
  <si>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</si>
  <si>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</si>
  <si>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</si>
  <si>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</si>
  <si>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</si>
  <si>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</si>
  <si>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</si>
  <si>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</si>
  <si>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</si>
  <si>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</si>
  <si>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</si>
  <si>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</si>
  <si>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</si>
  <si>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</si>
  <si>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</si>
  <si>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</si>
  <si>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</si>
  <si>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</si>
  <si>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</si>
  <si>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</si>
  <si>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</si>
  <si>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</si>
  <si>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</si>
  <si>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</si>
  <si>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</si>
  <si>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</si>
  <si>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</si>
  <si>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</si>
  <si>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</si>
  <si>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</si>
  <si>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</si>
  <si>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</si>
  <si>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</si>
  <si>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</si>
  <si>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</si>
  <si>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</si>
  <si>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</si>
  <si>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</si>
  <si>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</si>
  <si>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</si>
  <si>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</si>
  <si>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</si>
  <si>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</si>
  <si>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</si>
  <si>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</si>
  <si>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</si>
  <si>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</si>
  <si>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</si>
  <si>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</si>
  <si>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</si>
  <si>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</si>
  <si>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</si>
  <si>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</si>
  <si>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</si>
  <si>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</si>
  <si>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</si>
  <si>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</si>
  <si>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</si>
  <si>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</si>
  <si>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</si>
  <si>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</si>
  <si>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</si>
  <si>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</si>
  <si>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</si>
  <si>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</si>
  <si>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</si>
  <si>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</si>
  <si>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</si>
  <si>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</si>
  <si>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</si>
  <si>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</si>
  <si>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</si>
  <si>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</si>
  <si>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</si>
  <si>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</si>
  <si>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</si>
  <si>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</si>
  <si>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</si>
  <si>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</si>
  <si>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</si>
  <si>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</si>
  <si>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</si>
  <si>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</si>
  <si>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</si>
  <si>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</si>
  <si>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</si>
  <si>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</si>
  <si>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</si>
  <si>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</si>
  <si>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</si>
  <si>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</si>
  <si>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</si>
  <si>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</si>
  <si>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</si>
  <si>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</si>
  <si>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</si>
  <si>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</si>
  <si>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</si>
  <si>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</si>
  <si>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</si>
  <si>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</si>
  <si>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</si>
  <si>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</si>
  <si>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</si>
  <si>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</si>
  <si>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</si>
  <si>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</si>
  <si>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</si>
  <si>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</si>
  <si>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</si>
  <si>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</si>
  <si>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</si>
  <si>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</si>
  <si>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</si>
  <si>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</si>
  <si>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</si>
  <si>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</si>
  <si>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</si>
  <si>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</si>
  <si>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</si>
  <si>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</si>
  <si>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</si>
  <si>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</si>
  <si>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</si>
  <si>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</si>
  <si>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</si>
  <si>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</si>
  <si>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</si>
  <si>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</si>
  <si>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</si>
  <si>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</si>
  <si>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</si>
  <si>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</si>
  <si>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</si>
  <si>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</si>
  <si>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</si>
  <si>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</si>
  <si>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</si>
  <si>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</si>
  <si>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</si>
  <si>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</si>
  <si>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</si>
  <si>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</si>
  <si>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</si>
  <si>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</si>
  <si>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</si>
  <si>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</si>
  <si>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</si>
  <si>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</si>
  <si>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</si>
  <si>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</si>
  <si>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</si>
  <si>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</si>
  <si>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</si>
  <si>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</si>
  <si>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</si>
  <si>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</si>
  <si>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</si>
  <si>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</si>
  <si>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</si>
  <si>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</si>
  <si>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</si>
  <si>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</si>
  <si>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</si>
  <si>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</si>
  <si>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</si>
  <si>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</si>
  <si>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</si>
  <si>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</si>
  <si>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</si>
  <si>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</si>
  <si>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</si>
  <si>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</si>
  <si>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</si>
  <si>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</si>
  <si>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</si>
  <si>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</si>
  <si>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</si>
  <si>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</si>
  <si>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</si>
  <si>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</si>
  <si>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</si>
  <si>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</si>
  <si>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</si>
  <si>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</si>
  <si>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</si>
  <si>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</si>
  <si>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</si>
  <si>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</si>
  <si>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</si>
  <si>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</si>
  <si>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</si>
  <si>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</si>
  <si>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</si>
  <si>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</si>
  <si>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</si>
  <si>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</si>
  <si>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</si>
  <si>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</si>
  <si>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</si>
  <si>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</si>
  <si>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</si>
  <si>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</si>
  <si>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</si>
  <si>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</si>
  <si>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</si>
  <si>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</si>
  <si>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</si>
  <si>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</si>
  <si>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</si>
  <si>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</si>
  <si>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</si>
  <si>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</si>
  <si>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</si>
  <si>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</si>
  <si>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</si>
  <si>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</si>
  <si>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</si>
  <si>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</si>
  <si>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</si>
  <si>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</si>
  <si>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</si>
  <si>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</si>
  <si>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</si>
  <si>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</si>
  <si>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</si>
  <si>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</si>
  <si>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</si>
  <si>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</si>
  <si>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</si>
  <si>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</si>
  <si>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</si>
  <si>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</si>
  <si>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</si>
  <si>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</si>
  <si>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</si>
  <si>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</si>
  <si>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</si>
  <si>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</si>
  <si>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</si>
  <si>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</si>
  <si>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</si>
  <si>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</si>
  <si>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</si>
  <si>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</si>
  <si>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</si>
  <si>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</si>
  <si>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</si>
  <si>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</si>
  <si>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</si>
  <si>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</si>
  <si>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</si>
  <si>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</si>
  <si>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</si>
  <si>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</si>
  <si>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</si>
  <si>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</si>
  <si>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</si>
  <si>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</si>
  <si>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</si>
  <si>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</si>
  <si>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</si>
  <si>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</si>
  <si>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</si>
  <si>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</si>
  <si>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</si>
  <si>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</si>
  <si>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</si>
  <si>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</si>
  <si>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</si>
  <si>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</si>
  <si>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</si>
  <si>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</si>
  <si>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</si>
  <si>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</si>
  <si>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</si>
  <si>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</si>
  <si>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</si>
  <si>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</si>
  <si>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</si>
  <si>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</si>
  <si>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</si>
  <si>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</si>
  <si>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</si>
  <si>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</si>
  <si>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</si>
  <si>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</si>
  <si>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</si>
  <si>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</si>
  <si>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</si>
  <si>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</si>
  <si>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</si>
  <si>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</si>
  <si>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</si>
  <si>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</si>
  <si>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</si>
  <si>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</si>
  <si>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</si>
  <si>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</si>
  <si>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</si>
  <si>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</si>
  <si>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</si>
  <si>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</si>
  <si>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</si>
  <si>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</si>
  <si>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</si>
  <si>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</si>
  <si>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</si>
  <si>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</si>
  <si>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</si>
  <si>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</si>
  <si>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</si>
  <si>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</si>
  <si>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</si>
  <si>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</si>
  <si>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</si>
  <si>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</si>
  <si>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</si>
  <si>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</si>
  <si>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</si>
  <si>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</si>
  <si>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</si>
  <si>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</si>
  <si>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</si>
  <si>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</si>
  <si>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</si>
  <si>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</si>
  <si>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</si>
  <si>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</si>
  <si>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</si>
  <si>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</si>
  <si>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</si>
  <si>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</si>
  <si>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</si>
  <si>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</si>
  <si>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</si>
  <si>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</si>
  <si>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</si>
  <si>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</si>
  <si>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</si>
  <si>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</si>
  <si>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</si>
  <si>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</si>
  <si>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</si>
  <si>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</si>
  <si>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</si>
  <si>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</si>
  <si>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</si>
  <si>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</si>
  <si>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</si>
  <si>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</si>
  <si>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</si>
  <si>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</si>
  <si>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</si>
  <si>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</si>
  <si>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</si>
  <si>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</si>
  <si>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</si>
  <si>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</si>
  <si>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</si>
  <si>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</si>
  <si>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</si>
  <si>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</si>
  <si>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</si>
  <si>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</si>
  <si>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</si>
  <si>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</si>
  <si>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</si>
  <si>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</si>
  <si>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</si>
  <si>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</si>
  <si>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</si>
  <si>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</si>
  <si>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</si>
  <si>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</si>
  <si>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</si>
  <si>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</si>
  <si>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</si>
  <si>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</si>
  <si>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</si>
  <si>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</si>
  <si>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</si>
  <si>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</si>
  <si>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</si>
  <si>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</si>
  <si>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</si>
  <si>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</si>
  <si>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</si>
  <si>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</si>
  <si>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</si>
  <si>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</si>
  <si>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</si>
  <si>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</si>
  <si>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</si>
  <si>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</si>
  <si>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</si>
  <si>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</si>
  <si>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</si>
  <si>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</si>
  <si>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</si>
  <si>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</si>
  <si>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</si>
  <si>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</si>
  <si>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</si>
  <si>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</si>
  <si>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</si>
  <si>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</si>
  <si>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</si>
  <si>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</si>
  <si>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</si>
  <si>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</si>
  <si>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</si>
  <si>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</si>
  <si>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</si>
  <si>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</si>
  <si>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</si>
  <si>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</si>
  <si>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</si>
  <si>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</si>
  <si>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</si>
  <si>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</si>
  <si>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</si>
  <si>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</si>
  <si>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</si>
  <si>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</si>
  <si>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</si>
  <si>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</si>
  <si>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</si>
  <si>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</si>
  <si>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</si>
  <si>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</si>
  <si>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</si>
  <si>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</si>
  <si>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</si>
  <si>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</si>
  <si>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</si>
  <si>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</si>
  <si>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</si>
  <si>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</si>
  <si>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</si>
  <si>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</si>
  <si>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</si>
  <si>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</si>
  <si>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</si>
  <si>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</si>
  <si>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</si>
  <si>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</si>
  <si>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</si>
  <si>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</si>
  <si>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</si>
  <si>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</si>
  <si>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</si>
  <si>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</si>
  <si>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</si>
  <si>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</si>
  <si>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</si>
  <si>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</si>
  <si>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</si>
  <si>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</si>
  <si>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</si>
  <si>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</si>
  <si>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</si>
  <si>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</si>
  <si>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</si>
  <si>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</si>
  <si>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</si>
  <si>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</si>
  <si>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</si>
  <si>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</si>
  <si>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</si>
  <si>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</si>
  <si>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</si>
  <si>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</si>
  <si>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</si>
  <si>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</si>
  <si>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</si>
  <si>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</si>
  <si>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</si>
  <si>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</si>
  <si>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</si>
  <si>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</si>
  <si>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</si>
  <si>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</si>
  <si>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</si>
  <si>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</si>
  <si>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</si>
  <si>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</si>
  <si>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</si>
  <si>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</si>
  <si>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</si>
  <si>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</si>
  <si>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</si>
  <si>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</si>
  <si>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</si>
  <si>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</si>
  <si>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</si>
  <si>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</si>
  <si>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</si>
  <si>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</si>
  <si>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</si>
  <si>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</si>
  <si>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</si>
  <si>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</si>
  <si>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</si>
  <si>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</si>
  <si>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</si>
  <si>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</si>
  <si>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</si>
  <si>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</si>
  <si>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</si>
  <si>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</si>
  <si>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</si>
  <si>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</si>
  <si>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</si>
  <si>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</si>
  <si>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</si>
  <si>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</si>
  <si>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</si>
  <si>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</si>
  <si>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</si>
  <si>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</si>
  <si>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</si>
  <si>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</si>
  <si>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</si>
  <si>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</si>
  <si>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</si>
  <si>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</si>
  <si>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</si>
  <si>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</si>
  <si>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</si>
  <si>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</si>
  <si>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</si>
  <si>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</si>
  <si>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</si>
  <si>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</si>
  <si>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</si>
  <si>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</si>
  <si>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</si>
  <si>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</si>
  <si>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</si>
  <si>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</si>
  <si>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</si>
  <si>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</si>
  <si>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</si>
  <si>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</si>
  <si>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</si>
  <si>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</si>
  <si>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</si>
  <si>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</si>
  <si>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</si>
  <si>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</si>
  <si>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</si>
  <si>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</si>
  <si>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</si>
  <si>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</si>
  <si>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</si>
  <si>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</si>
  <si>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</si>
  <si>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</si>
  <si>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</si>
  <si>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</si>
  <si>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</si>
  <si>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</si>
  <si>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</si>
  <si>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</si>
  <si>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</si>
  <si>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</si>
  <si>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</si>
  <si>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</si>
  <si>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</si>
  <si>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</si>
  <si>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</si>
  <si>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</si>
  <si>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</si>
  <si>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</si>
  <si>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</si>
  <si>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</si>
  <si>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</si>
  <si>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</si>
  <si>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</si>
  <si>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</si>
  <si>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</si>
  <si>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</si>
  <si>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</si>
  <si>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</si>
  <si>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</si>
  <si>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</si>
  <si>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</si>
  <si>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</si>
  <si>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</si>
  <si>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</si>
  <si>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</si>
  <si>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</si>
  <si>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</si>
  <si>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</si>
  <si>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</si>
  <si>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</si>
  <si>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</si>
  <si>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</si>
  <si>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</si>
  <si>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</si>
  <si>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</si>
  <si>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</si>
  <si>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</si>
  <si>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</si>
  <si>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</si>
  <si>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</si>
  <si>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</si>
  <si>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</si>
  <si>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</si>
  <si>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</si>
  <si>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</si>
  <si>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</si>
  <si>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</si>
  <si>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</si>
  <si>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</si>
  <si>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</si>
  <si>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</si>
  <si>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</si>
  <si>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</si>
  <si>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</si>
  <si>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</si>
  <si>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</si>
  <si>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</si>
  <si>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</si>
  <si>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</si>
  <si>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</si>
  <si>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</si>
  <si>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</si>
  <si>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</si>
  <si>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</si>
  <si>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</si>
  <si>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</si>
  <si>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</si>
  <si>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</si>
  <si>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</si>
  <si>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</si>
  <si>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</si>
  <si>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</si>
  <si>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</si>
  <si>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</si>
  <si>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</si>
  <si>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</si>
  <si>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</si>
  <si>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</si>
  <si>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</si>
  <si>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</si>
  <si>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</si>
  <si>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</si>
  <si>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</si>
  <si>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</si>
  <si>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</si>
  <si>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</si>
  <si>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</si>
  <si>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</si>
  <si>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</si>
  <si>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</si>
  <si>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</si>
  <si>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</si>
  <si>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</si>
  <si>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</si>
  <si>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</si>
  <si>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</si>
  <si>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</si>
  <si>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</si>
  <si>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</si>
  <si>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</si>
  <si>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</si>
  <si>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</si>
  <si>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</si>
  <si>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</si>
  <si>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</si>
  <si>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</si>
  <si>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</si>
  <si>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</si>
  <si>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</si>
  <si>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</si>
  <si>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</si>
  <si>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</si>
  <si>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</si>
  <si>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</si>
  <si>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</si>
  <si>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</si>
  <si>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</si>
  <si>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</si>
  <si>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</si>
  <si>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</si>
  <si>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</si>
  <si>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</si>
  <si>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</si>
  <si>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</si>
  <si>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</si>
  <si>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</si>
  <si>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</si>
  <si>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</si>
  <si>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</si>
  <si>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</si>
  <si>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</si>
  <si>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</si>
  <si>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</si>
  <si>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</si>
  <si>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</si>
  <si>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</si>
  <si>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</si>
  <si>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</si>
  <si>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</si>
  <si>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</si>
  <si>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</si>
  <si>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</si>
  <si>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</si>
  <si>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</si>
  <si>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</si>
  <si>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</si>
  <si>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</si>
  <si>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</si>
  <si>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</si>
  <si>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</si>
  <si>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</si>
  <si>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</si>
  <si>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</si>
  <si>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</si>
  <si>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</si>
  <si>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</si>
  <si>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</si>
  <si>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</si>
  <si>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</si>
  <si>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</si>
  <si>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</si>
  <si>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</si>
  <si>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</si>
  <si>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</si>
  <si>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</si>
  <si>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</si>
  <si>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</si>
  <si>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</si>
  <si>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</si>
  <si>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</si>
  <si>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</si>
  <si>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</si>
  <si>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</si>
  <si>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</si>
  <si>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</si>
  <si>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</si>
  <si>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</si>
  <si>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</si>
  <si>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</si>
  <si>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</si>
  <si>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</si>
  <si>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</si>
  <si>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</si>
  <si>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</si>
  <si>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</si>
  <si>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</si>
  <si>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</si>
  <si>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</si>
  <si>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</si>
  <si>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</si>
  <si>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</si>
  <si>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</si>
  <si>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</si>
  <si>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</si>
  <si>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</si>
  <si>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</si>
  <si>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</si>
  <si>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</si>
  <si>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</si>
  <si>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</si>
  <si>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</si>
  <si>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</si>
  <si>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</si>
  <si>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</si>
  <si>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</si>
  <si>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</si>
  <si>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</si>
  <si>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</si>
  <si>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</si>
  <si>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</si>
  <si>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</si>
  <si>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</si>
  <si>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</si>
  <si>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</si>
  <si>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</si>
  <si>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</si>
  <si>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</si>
  <si>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</si>
  <si>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</si>
  <si>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</si>
  <si>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</si>
  <si>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</si>
  <si>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</si>
  <si>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</si>
  <si>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</si>
  <si>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</si>
  <si>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</si>
  <si>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</si>
  <si>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</si>
  <si>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</si>
  <si>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</si>
  <si>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</si>
  <si>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</si>
  <si>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</si>
  <si>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</si>
  <si>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</si>
  <si>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</si>
  <si>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</si>
  <si>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</si>
  <si>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</si>
  <si>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</si>
  <si>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</si>
  <si>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</si>
  <si>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</si>
  <si>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</si>
  <si>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</si>
  <si>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</si>
  <si>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</si>
  <si>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</si>
  <si>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</si>
  <si>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</si>
  <si>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</si>
  <si>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</si>
  <si>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</si>
  <si>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</si>
  <si>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</si>
  <si>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</si>
  <si>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</si>
  <si>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</si>
  <si>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</si>
  <si>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</si>
  <si>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</si>
  <si>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</si>
  <si>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</si>
  <si>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</si>
  <si>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</si>
  <si>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</si>
  <si>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</si>
  <si>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</si>
  <si>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</si>
  <si>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</si>
  <si>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</si>
  <si>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</si>
  <si>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</si>
  <si>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</si>
  <si>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</si>
  <si>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</si>
  <si>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</si>
  <si>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</si>
  <si>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</si>
  <si>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</si>
  <si>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</si>
  <si>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</si>
  <si>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</si>
  <si>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</si>
  <si>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</si>
  <si>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</si>
  <si>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</si>
  <si>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</si>
  <si>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</si>
  <si>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</si>
  <si>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</si>
  <si>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</si>
  <si>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</si>
  <si>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</si>
  <si>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</si>
  <si>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</si>
  <si>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</si>
  <si>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</si>
  <si>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</si>
  <si>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</si>
  <si>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</si>
  <si>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</si>
  <si>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</si>
  <si>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</si>
  <si>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</si>
  <si>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</si>
  <si>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</si>
  <si>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</si>
  <si>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</si>
  <si>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</si>
  <si>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</si>
  <si>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</si>
  <si>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</si>
  <si>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</si>
  <si>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</si>
  <si>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</si>
  <si>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</si>
  <si>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</si>
  <si>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</si>
  <si>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</si>
  <si>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</si>
  <si>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</si>
  <si>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</si>
  <si>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</si>
  <si>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</si>
  <si>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</si>
  <si>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</si>
  <si>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</si>
  <si>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</si>
  <si>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</si>
  <si>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</si>
  <si>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</si>
  <si>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</si>
  <si>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</si>
  <si>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</si>
  <si>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</si>
  <si>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</si>
  <si>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</si>
  <si>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</si>
  <si>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</si>
  <si>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</si>
  <si>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</si>
  <si>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</si>
  <si>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</si>
  <si>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</si>
  <si>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</si>
  <si>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</si>
  <si>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</si>
  <si>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</si>
  <si>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</si>
  <si>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</si>
  <si>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</si>
  <si>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</si>
  <si>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</si>
  <si>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</si>
  <si>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</si>
  <si>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</si>
  <si>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</si>
  <si>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</si>
  <si>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</si>
  <si>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</si>
  <si>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</si>
  <si>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</si>
  <si>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</si>
  <si>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</si>
  <si>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</si>
  <si>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</si>
  <si>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</si>
  <si>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</si>
  <si>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</si>
  <si>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</si>
  <si>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</si>
  <si>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</si>
  <si>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</si>
  <si>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</si>
  <si>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</si>
  <si>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</si>
  <si>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</si>
  <si>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</si>
  <si>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</si>
  <si>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</si>
  <si>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</si>
  <si>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</si>
  <si>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</si>
  <si>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</si>
  <si>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</si>
  <si>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</si>
  <si>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</si>
  <si>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</si>
  <si>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</si>
  <si>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</si>
  <si>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</si>
  <si>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</si>
  <si>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</si>
  <si>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</si>
  <si>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</si>
  <si>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</si>
  <si>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</si>
  <si>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</si>
  <si>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</si>
  <si>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</si>
  <si>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</si>
  <si>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</si>
  <si>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</si>
  <si>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</si>
  <si>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</si>
  <si>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</si>
  <si>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</si>
  <si>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</si>
  <si>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</si>
  <si>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</si>
  <si>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</si>
  <si>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</si>
  <si>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</si>
  <si>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</si>
  <si>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</si>
  <si>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</si>
  <si>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</si>
  <si>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</si>
  <si>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</si>
  <si>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</si>
  <si>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</si>
  <si>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</si>
  <si>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</si>
  <si>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</si>
  <si>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</si>
  <si>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</si>
  <si>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</si>
  <si>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</si>
  <si>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</si>
  <si>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</si>
  <si>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</si>
  <si>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</si>
  <si>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</si>
  <si>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</si>
  <si>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</si>
  <si>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</si>
  <si>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</si>
  <si>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</si>
  <si>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</si>
  <si>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</si>
  <si>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</si>
  <si>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</si>
  <si>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</si>
  <si>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</si>
  <si>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</si>
  <si>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</si>
  <si>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</si>
  <si>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</si>
  <si>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</si>
  <si>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</si>
  <si>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</si>
  <si>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</si>
  <si>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</si>
  <si>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</si>
  <si>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</si>
  <si>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</si>
  <si>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</si>
  <si>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</si>
  <si>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</si>
  <si>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</si>
  <si>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</si>
  <si>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</si>
  <si>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</si>
  <si>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</si>
  <si>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</si>
  <si>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</si>
  <si>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</si>
  <si>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</si>
  <si>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</si>
  <si>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</si>
  <si>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</si>
  <si>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</si>
  <si>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</si>
  <si>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</si>
  <si>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</si>
  <si>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</si>
  <si>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</si>
  <si>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</si>
  <si>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</si>
  <si>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</si>
  <si>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</si>
  <si>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</si>
  <si>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</si>
  <si>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</si>
  <si>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</si>
  <si>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</si>
  <si>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</si>
  <si>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</si>
  <si>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</si>
  <si>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</si>
  <si>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</si>
  <si>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</si>
  <si>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</si>
  <si>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</si>
  <si>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</si>
  <si>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</si>
  <si>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</si>
  <si>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</si>
  <si>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</si>
  <si>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</si>
  <si>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</si>
  <si>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</si>
  <si>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</si>
  <si>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</si>
  <si>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</si>
  <si>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</si>
  <si>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</si>
  <si>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</si>
  <si>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</si>
  <si>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</si>
  <si>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</si>
  <si>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</si>
  <si>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</si>
  <si>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</si>
  <si>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</si>
  <si>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</si>
  <si>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</si>
  <si>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</si>
  <si>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</si>
  <si>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</si>
  <si>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</si>
  <si>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</si>
  <si>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</si>
  <si>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</si>
  <si>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</si>
  <si>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</si>
  <si>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</si>
  <si>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</si>
  <si>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</si>
  <si>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</si>
  <si>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</si>
  <si>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</si>
  <si>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</si>
  <si>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</si>
  <si>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</si>
  <si>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</si>
  <si>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</si>
  <si>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</si>
  <si>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</si>
  <si>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</si>
  <si>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</si>
  <si>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</si>
  <si>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</si>
  <si>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</si>
  <si>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</si>
  <si>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</si>
  <si>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</si>
  <si>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</si>
  <si>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</si>
  <si>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</si>
  <si>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</si>
  <si>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</si>
  <si>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</si>
  <si>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</si>
  <si>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</si>
  <si>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</si>
  <si>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</si>
  <si>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</si>
  <si>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</si>
  <si>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</si>
  <si>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</si>
  <si>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</si>
  <si>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</si>
  <si>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</si>
  <si>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</si>
  <si>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</si>
  <si>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</si>
  <si>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</si>
  <si>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</si>
  <si>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</si>
  <si>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</si>
  <si>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</si>
  <si>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</si>
  <si>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</si>
  <si>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</si>
  <si>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</si>
  <si>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</si>
  <si>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</si>
  <si>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</si>
  <si>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</si>
  <si>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</si>
  <si>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</si>
  <si>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</si>
  <si>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</si>
  <si>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</si>
  <si>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</si>
  <si>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</si>
  <si>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</si>
  <si>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</si>
  <si>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</si>
  <si>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</si>
  <si>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</si>
  <si>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</si>
  <si>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</si>
  <si>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</si>
  <si>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</si>
  <si>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</si>
  <si>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</si>
  <si>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</si>
  <si>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</si>
  <si>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</si>
  <si>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</si>
  <si>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</si>
  <si>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</si>
  <si>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</si>
  <si>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</si>
  <si>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</si>
  <si>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</si>
  <si>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</si>
  <si>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</si>
  <si>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</si>
  <si>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</si>
  <si>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</si>
  <si>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</si>
  <si>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</si>
  <si>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</si>
  <si>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</si>
  <si>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</si>
  <si>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</si>
  <si>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</si>
  <si>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</si>
  <si>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</si>
  <si>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</si>
  <si>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</si>
  <si>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</si>
  <si>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</si>
  <si>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</si>
  <si>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</si>
  <si>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</si>
  <si>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</si>
  <si>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</si>
  <si>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</si>
  <si>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</si>
  <si>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</si>
  <si>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</si>
  <si>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</si>
  <si>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</si>
  <si>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</si>
  <si>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</si>
  <si>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</si>
  <si>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</si>
  <si>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</si>
  <si>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</si>
  <si>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</si>
  <si>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</si>
  <si>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</si>
  <si>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</si>
  <si>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</si>
  <si>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</si>
  <si>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</si>
  <si>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</si>
  <si>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</si>
  <si>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</si>
  <si>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</si>
  <si>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</si>
  <si>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</si>
  <si>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</si>
  <si>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</si>
  <si>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</si>
  <si>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</si>
  <si>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</si>
  <si>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</si>
  <si>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</si>
  <si>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</si>
  <si>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</si>
  <si>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</si>
  <si>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</si>
  <si>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</si>
  <si>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</si>
  <si>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</si>
  <si>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</si>
  <si>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</si>
  <si>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</si>
  <si>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</si>
  <si>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</si>
  <si>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</si>
  <si>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</si>
  <si>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</si>
  <si>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</si>
  <si>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</si>
  <si>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</si>
  <si>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</si>
  <si>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</si>
  <si>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</si>
  <si>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</si>
  <si>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</si>
  <si>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</si>
  <si>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</si>
  <si>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</si>
  <si>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</si>
  <si>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</si>
  <si>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</si>
  <si>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</si>
  <si>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</si>
  <si>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</si>
  <si>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</si>
  <si>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</si>
  <si>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</si>
  <si>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</si>
  <si>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</si>
  <si>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</si>
  <si>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</si>
  <si>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</si>
  <si>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</si>
  <si>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</si>
  <si>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</si>
  <si>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</si>
  <si>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</si>
  <si>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</si>
  <si>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</si>
  <si>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</si>
  <si>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</si>
  <si>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</si>
  <si>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</si>
  <si>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</si>
  <si>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</si>
  <si>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</si>
  <si>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</si>
  <si>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</si>
  <si>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</si>
  <si>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</si>
  <si>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</si>
  <si>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</si>
  <si>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</si>
  <si>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</si>
  <si>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</si>
  <si>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</si>
  <si>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</si>
  <si>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</si>
  <si>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</si>
  <si>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</si>
  <si>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</si>
  <si>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</si>
  <si>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</si>
  <si>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</si>
  <si>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</si>
  <si>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</si>
  <si>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</si>
  <si>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</si>
  <si>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</si>
  <si>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</si>
  <si>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</si>
  <si>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</si>
  <si>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</si>
  <si>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</si>
  <si>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</si>
  <si>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</si>
  <si>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</si>
  <si>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</si>
  <si>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</si>
  <si>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</si>
  <si>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</si>
  <si>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</si>
  <si>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</si>
  <si>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</si>
  <si>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</si>
  <si>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</si>
  <si>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</si>
  <si>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</si>
  <si>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</si>
  <si>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</si>
  <si>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</si>
  <si>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</si>
  <si>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</si>
  <si>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</si>
  <si>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</si>
  <si>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</si>
  <si>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</si>
  <si>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</si>
  <si>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</si>
  <si>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</si>
  <si>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</si>
  <si>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</si>
  <si>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</si>
  <si>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</si>
  <si>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</si>
  <si>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</si>
  <si>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</si>
  <si>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</si>
  <si>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</si>
  <si>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</si>
  <si>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</si>
  <si>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</si>
  <si>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</si>
  <si>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</si>
  <si>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</si>
  <si>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</si>
  <si>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</si>
  <si>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</si>
  <si>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</si>
  <si>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</si>
  <si>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</si>
  <si>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</si>
  <si>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</si>
  <si>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</si>
  <si>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</si>
  <si>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</si>
  <si>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</si>
  <si>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</si>
  <si>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</si>
  <si>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</si>
  <si>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</si>
  <si>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</si>
  <si>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</si>
  <si>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</si>
  <si>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</si>
  <si>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</si>
  <si>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</si>
  <si>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</si>
  <si>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</si>
  <si>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</si>
  <si>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</si>
  <si>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</si>
  <si>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</si>
  <si>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</si>
  <si>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</si>
  <si>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</si>
  <si>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</si>
  <si>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</si>
  <si>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</si>
  <si>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</si>
  <si>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</si>
  <si>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</si>
  <si>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</si>
  <si>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</si>
  <si>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</si>
  <si>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</si>
  <si>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</si>
  <si>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</si>
  <si>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</si>
  <si>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</si>
  <si>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</si>
  <si>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</si>
  <si>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</si>
  <si>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</si>
  <si>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</si>
  <si>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</si>
  <si>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</si>
  <si>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</si>
  <si>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</si>
  <si>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</si>
  <si>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</si>
  <si>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</si>
  <si>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</si>
  <si>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</si>
  <si>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</si>
  <si>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</si>
  <si>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</si>
  <si>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</si>
  <si>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</si>
  <si>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</si>
  <si>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</si>
  <si>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</si>
  <si>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</si>
  <si>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</si>
  <si>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</si>
  <si>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</si>
  <si>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</si>
  <si>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</si>
  <si>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</si>
  <si>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</si>
  <si>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</si>
  <si>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</si>
  <si>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</si>
  <si>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</si>
  <si>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</si>
  <si>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</si>
  <si>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</si>
  <si>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</si>
  <si>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</si>
  <si>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</si>
  <si>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</si>
  <si>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</si>
  <si>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</si>
  <si>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</si>
  <si>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</si>
  <si>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</si>
  <si>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</si>
  <si>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</si>
  <si>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</si>
  <si>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</si>
  <si>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</si>
  <si>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</si>
  <si>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</si>
  <si>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</si>
  <si>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</si>
  <si>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</si>
  <si>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</si>
  <si>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</si>
  <si>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</si>
  <si>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</si>
  <si>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</si>
  <si>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</si>
  <si>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</si>
  <si>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</si>
  <si>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</si>
  <si>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</si>
  <si>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</si>
  <si>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</si>
  <si>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</si>
  <si>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</si>
  <si>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</si>
  <si>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</si>
  <si>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</si>
  <si>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</si>
  <si>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</si>
  <si>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</si>
  <si>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</si>
  <si>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</si>
  <si>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</si>
  <si>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</si>
  <si>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</si>
  <si>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</si>
  <si>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</si>
  <si>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</si>
  <si>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</si>
  <si>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</si>
  <si>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</si>
  <si>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</si>
  <si>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</si>
  <si>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</si>
  <si>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</si>
  <si>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</si>
  <si>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</si>
  <si>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</si>
  <si>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</si>
  <si>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</si>
  <si>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</si>
  <si>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</si>
  <si>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</si>
  <si>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</si>
  <si>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</si>
  <si>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</si>
  <si>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</si>
  <si>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</si>
  <si>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</si>
  <si>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</si>
  <si>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</si>
  <si>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</si>
  <si>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</si>
  <si>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</si>
  <si>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</si>
  <si>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</si>
  <si>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</si>
  <si>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</si>
  <si>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</si>
  <si>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</si>
  <si>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</si>
  <si>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</si>
  <si>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</si>
  <si>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</si>
  <si>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</si>
  <si>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</si>
  <si>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</si>
  <si>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</si>
  <si>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</si>
  <si>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</si>
  <si>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</si>
  <si>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</si>
  <si>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</si>
  <si>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</si>
  <si>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</si>
  <si>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</si>
  <si>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</si>
  <si>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</si>
  <si>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</si>
  <si>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</si>
  <si>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</si>
  <si>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</si>
  <si>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</si>
  <si>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</si>
  <si>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</si>
  <si>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</si>
  <si>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</si>
  <si>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</si>
  <si>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</si>
  <si>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</si>
  <si>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</si>
  <si>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</si>
  <si>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</si>
  <si>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</si>
  <si>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</si>
  <si>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</si>
  <si>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</si>
  <si>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</si>
  <si>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</si>
  <si>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</si>
  <si>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</si>
  <si>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</si>
  <si>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</si>
  <si>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</si>
  <si>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</si>
  <si>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</si>
  <si>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</si>
  <si>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</si>
  <si>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</si>
  <si>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</si>
  <si>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</si>
  <si>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</si>
  <si>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</si>
  <si>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</si>
  <si>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</si>
  <si>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</si>
  <si>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</si>
  <si>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</si>
  <si>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</si>
  <si>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</si>
  <si>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</si>
  <si>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</si>
  <si>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</si>
  <si>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</si>
  <si>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</si>
  <si>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</si>
  <si>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</si>
  <si>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</si>
  <si>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</si>
  <si>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</si>
  <si>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</si>
  <si>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</si>
  <si>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</si>
  <si>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</si>
  <si>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</si>
  <si>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</si>
  <si>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</si>
  <si>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</si>
  <si>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</si>
  <si>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</si>
  <si>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</si>
  <si>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</si>
  <si>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</si>
  <si>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</si>
  <si>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</si>
  <si>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</si>
  <si>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</si>
  <si>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</si>
  <si>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</si>
  <si>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</si>
  <si>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</si>
  <si>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</si>
  <si>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</si>
  <si>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</si>
  <si>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</si>
  <si>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</si>
  <si>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</si>
  <si>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</si>
  <si>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</si>
  <si>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</si>
  <si>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</si>
  <si>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</si>
  <si>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</si>
  <si>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</si>
  <si>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</si>
  <si>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</si>
  <si>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</si>
  <si>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</si>
  <si>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</si>
  <si>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</si>
  <si>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</si>
  <si>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</si>
  <si>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</si>
  <si>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</si>
  <si>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</si>
  <si>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</si>
  <si>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</si>
  <si>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</si>
  <si>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</si>
  <si>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</si>
  <si>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</si>
  <si>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</si>
  <si>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</si>
  <si>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</si>
  <si>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</si>
  <si>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</si>
  <si>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</si>
  <si>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</si>
  <si>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</si>
  <si>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</si>
  <si>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</si>
  <si>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</si>
  <si>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</si>
  <si>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</si>
  <si>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</si>
  <si>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</si>
  <si>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</si>
  <si>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</si>
  <si>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</si>
  <si>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</si>
  <si>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</si>
  <si>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</si>
  <si>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</si>
  <si>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</si>
  <si>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</si>
  <si>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</si>
  <si>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</si>
  <si>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</si>
  <si>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</si>
  <si>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</si>
  <si>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</si>
  <si>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</si>
  <si>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</si>
  <si>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</si>
  <si>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</si>
  <si>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</si>
  <si>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</si>
  <si>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</si>
  <si>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</si>
  <si>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</si>
  <si>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</si>
  <si>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</si>
  <si>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</si>
  <si>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</si>
  <si>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</si>
  <si>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</si>
  <si>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</si>
  <si>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</si>
  <si>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</si>
  <si>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</si>
  <si>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</si>
  <si>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</si>
  <si>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</si>
  <si>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</si>
  <si>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</si>
  <si>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</si>
  <si>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</si>
  <si>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</si>
  <si>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</si>
  <si>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</si>
  <si>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</si>
  <si>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</si>
  <si>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</si>
  <si>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</si>
  <si>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</si>
  <si>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</si>
  <si>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</si>
  <si>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</si>
  <si>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</si>
  <si>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</si>
  <si>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</si>
  <si>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</si>
  <si>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</si>
  <si>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</si>
  <si>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</si>
  <si>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</si>
  <si>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</si>
  <si>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</si>
  <si>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</si>
  <si>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</si>
  <si>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</si>
  <si>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</si>
  <si>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</si>
  <si>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</si>
  <si>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</si>
  <si>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</si>
  <si>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</si>
  <si>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</si>
  <si>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</si>
  <si>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</si>
  <si>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</si>
  <si>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</si>
  <si>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</si>
  <si>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</si>
  <si>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</si>
  <si>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</si>
  <si>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</si>
  <si>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</si>
  <si>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</si>
  <si>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</si>
  <si>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</si>
  <si>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</si>
  <si>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</si>
  <si>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</si>
  <si>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</si>
  <si>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</si>
  <si>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</si>
  <si>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</si>
  <si>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</si>
  <si>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</si>
  <si>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</si>
  <si>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</si>
  <si>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</si>
  <si>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</si>
  <si>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</si>
  <si>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</si>
  <si>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</si>
  <si>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</si>
  <si>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</si>
  <si>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</si>
  <si>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</si>
  <si>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</si>
  <si>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</si>
  <si>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</si>
  <si>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</si>
  <si>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</si>
  <si>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</si>
  <si>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</si>
  <si>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</si>
  <si>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</si>
  <si>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</si>
  <si>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</si>
  <si>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</si>
  <si>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</si>
  <si>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</si>
  <si>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</si>
  <si>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</si>
  <si>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</si>
  <si>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</si>
  <si>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</si>
  <si>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</si>
  <si>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</si>
  <si>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</si>
  <si>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</si>
  <si>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</si>
  <si>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</si>
  <si>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</si>
  <si>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</si>
  <si>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</si>
  <si>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</si>
  <si>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</si>
  <si>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</si>
  <si>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</si>
  <si>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</si>
  <si>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</si>
  <si>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</si>
  <si>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</si>
  <si>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</si>
  <si>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</si>
  <si>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</si>
  <si>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</si>
  <si>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</si>
  <si>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</si>
  <si>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</si>
  <si>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</si>
  <si>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</si>
  <si>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</si>
  <si>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</si>
  <si>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</si>
  <si>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</si>
  <si>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</si>
  <si>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</si>
  <si>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</si>
  <si>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</si>
  <si>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</si>
  <si>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</si>
  <si>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</si>
  <si>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</si>
  <si>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</si>
  <si>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</si>
  <si>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</si>
  <si>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</si>
  <si>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</si>
  <si>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</si>
  <si>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</si>
  <si>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</si>
  <si>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</si>
  <si>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</si>
  <si>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</si>
  <si>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</si>
  <si>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</si>
  <si>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</si>
  <si>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</si>
  <si>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</si>
  <si>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</si>
  <si>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</si>
  <si>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</si>
  <si>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</si>
  <si>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</si>
  <si>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</si>
  <si>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</si>
  <si>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</si>
  <si>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</si>
  <si>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</si>
  <si>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</si>
  <si>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</si>
  <si>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</si>
  <si>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</si>
  <si>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</si>
  <si>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</si>
  <si>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</si>
  <si>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</si>
  <si>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</si>
  <si>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</si>
  <si>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</si>
  <si>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</si>
  <si>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</si>
  <si>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</si>
  <si>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</si>
  <si>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</si>
  <si>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</si>
  <si>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</si>
  <si>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</si>
  <si>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</si>
  <si>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</si>
  <si>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</si>
  <si>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</si>
  <si>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</si>
  <si>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</si>
  <si>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</si>
  <si>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</si>
  <si>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</si>
  <si>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</si>
  <si>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</si>
  <si>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</si>
  <si>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</si>
  <si>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</si>
  <si>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</si>
  <si>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</si>
  <si>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</si>
  <si>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</si>
  <si>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</si>
  <si>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</si>
  <si>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</si>
  <si>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</si>
  <si>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</si>
  <si>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</si>
  <si>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</si>
  <si>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</si>
  <si>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</si>
  <si>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</si>
  <si>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</si>
  <si>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</si>
  <si>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</si>
  <si>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</si>
  <si>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</si>
  <si>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</si>
  <si>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</si>
  <si>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</si>
  <si>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</si>
  <si>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</si>
  <si>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</si>
  <si>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</si>
  <si>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</si>
  <si>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</si>
  <si>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</si>
  <si>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</si>
  <si>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</si>
  <si>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</si>
  <si>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</si>
  <si>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</si>
  <si>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</si>
  <si>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</si>
  <si>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</si>
  <si>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</si>
  <si>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</si>
  <si>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</si>
  <si>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</si>
  <si>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</si>
  <si>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</si>
  <si>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</si>
  <si>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</si>
  <si>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</si>
  <si>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</si>
  <si>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</si>
  <si>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</si>
  <si>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</si>
  <si>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</si>
  <si>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</si>
  <si>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</si>
  <si>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</si>
  <si>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</si>
  <si>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</si>
  <si>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</si>
  <si>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</si>
  <si>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</si>
  <si>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</si>
  <si>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</si>
  <si>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</si>
  <si>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</si>
  <si>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</si>
  <si>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</si>
  <si>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</si>
  <si>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</si>
  <si>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</si>
  <si>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</si>
  <si>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</si>
  <si>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</si>
  <si>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</si>
  <si>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</si>
  <si>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</si>
  <si>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</si>
  <si>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</si>
  <si>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</si>
  <si>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</si>
  <si>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</si>
  <si>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</si>
  <si>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</si>
  <si>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</si>
  <si>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</si>
  <si>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</si>
  <si>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</si>
  <si>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</si>
  <si>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</si>
  <si>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</si>
  <si>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</si>
  <si>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</si>
  <si>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</si>
  <si>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</si>
  <si>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</si>
  <si>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</si>
  <si>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</si>
  <si>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</si>
  <si>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</si>
  <si>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</si>
  <si>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</si>
  <si>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</si>
  <si>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</si>
  <si>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</si>
  <si>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</si>
  <si>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</si>
  <si>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</si>
  <si>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</si>
  <si>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</si>
  <si>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</si>
  <si>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</si>
  <si>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</si>
  <si>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</si>
  <si>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</si>
  <si>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</si>
  <si>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</si>
  <si>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</si>
  <si>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</si>
  <si>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</si>
  <si>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</si>
  <si>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</si>
  <si>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</si>
  <si>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</si>
  <si>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</si>
  <si>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</si>
  <si>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</si>
  <si>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</si>
  <si>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</si>
  <si>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</si>
  <si>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</si>
  <si>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</si>
  <si>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</si>
  <si>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</si>
  <si>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</si>
  <si>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</si>
  <si>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</si>
  <si>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</si>
  <si>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</si>
  <si>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</si>
  <si>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</si>
  <si>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</si>
  <si>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</si>
  <si>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</si>
  <si>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</si>
  <si>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</si>
  <si>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</si>
  <si>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</si>
  <si>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</si>
  <si>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</si>
  <si>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</si>
  <si>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</si>
  <si>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</si>
  <si>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</si>
  <si>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</si>
  <si>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</si>
  <si>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</si>
  <si>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</si>
  <si>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</si>
  <si>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</si>
  <si>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</si>
  <si>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</si>
  <si>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</si>
  <si>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</si>
  <si>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</si>
  <si>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</si>
  <si>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</si>
  <si>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</si>
  <si>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</si>
  <si>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</si>
  <si>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</si>
  <si>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</si>
  <si>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</si>
  <si>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</si>
  <si>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</si>
  <si>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</si>
  <si>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</si>
  <si>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</si>
  <si>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</si>
  <si>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</si>
  <si>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</si>
  <si>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</si>
  <si>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</si>
  <si>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</si>
  <si>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</si>
  <si>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</si>
  <si>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</si>
  <si>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</si>
  <si>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</si>
  <si>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</si>
  <si>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</si>
  <si>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</si>
  <si>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</si>
  <si>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</si>
  <si>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</si>
  <si>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</si>
  <si>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</si>
  <si>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</si>
  <si>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</si>
  <si>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</si>
  <si>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</si>
  <si>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</si>
  <si>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</si>
  <si>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</si>
  <si>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</si>
  <si>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</si>
  <si>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</si>
  <si>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</si>
  <si>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</si>
  <si>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</si>
  <si>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</si>
  <si>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</si>
  <si>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</si>
  <si>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</si>
  <si>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</si>
  <si>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</si>
  <si>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</si>
  <si>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</si>
  <si>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</si>
  <si>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</si>
  <si>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</si>
  <si>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</si>
  <si>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</si>
  <si>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</si>
  <si>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</si>
  <si>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</si>
  <si>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</si>
  <si>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</si>
  <si>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</si>
  <si>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</si>
  <si>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</si>
  <si>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</si>
  <si>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</si>
  <si>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</si>
  <si>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</si>
  <si>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</si>
  <si>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</si>
  <si>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</si>
  <si>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</si>
  <si>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</si>
  <si>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</si>
  <si>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</si>
  <si>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</si>
  <si>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</si>
  <si>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</si>
  <si>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</si>
  <si>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</si>
  <si>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</si>
  <si>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</si>
  <si>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</si>
  <si>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</si>
  <si>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</si>
  <si>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</si>
  <si>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</si>
  <si>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</si>
  <si>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</si>
  <si>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</si>
  <si>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</si>
  <si>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</si>
  <si>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</si>
  <si>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</si>
  <si>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</si>
  <si>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</si>
  <si>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</si>
  <si>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</si>
  <si>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</si>
  <si>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</si>
  <si>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</si>
  <si>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</si>
  <si>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</si>
  <si>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</si>
  <si>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</si>
  <si>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</si>
  <si>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</si>
  <si>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</si>
  <si>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</si>
  <si>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</si>
  <si>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</si>
  <si>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</si>
  <si>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</si>
  <si>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</si>
  <si>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</si>
  <si>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</si>
  <si>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</si>
  <si>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</si>
  <si>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</si>
  <si>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</si>
  <si>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</si>
  <si>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</si>
  <si>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</si>
  <si>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</si>
  <si>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</si>
  <si>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</si>
  <si>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</si>
  <si>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</si>
  <si>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</si>
  <si>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</si>
  <si>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</si>
  <si>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</si>
  <si>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</si>
  <si>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</si>
  <si>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</si>
  <si>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</si>
  <si>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</si>
  <si>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</si>
  <si>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</si>
  <si>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</si>
  <si>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</si>
  <si>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</si>
  <si>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</si>
  <si>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</si>
  <si>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</si>
  <si>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</si>
  <si>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</si>
  <si>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</si>
  <si>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</si>
  <si>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</si>
  <si>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</si>
  <si>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</si>
  <si>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</si>
  <si>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</si>
  <si>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</si>
  <si>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</si>
  <si>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</si>
  <si>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</si>
  <si>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</si>
  <si>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</si>
  <si>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</si>
  <si>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</si>
  <si>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</si>
  <si>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</si>
  <si>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</si>
  <si>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</si>
  <si>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</si>
  <si>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</si>
  <si>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</si>
  <si>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</si>
  <si>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</si>
  <si>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</si>
  <si>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</si>
  <si>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</si>
  <si>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</si>
  <si>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</si>
  <si>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</si>
  <si>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</si>
  <si>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</si>
  <si>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</si>
  <si>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</si>
  <si>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</si>
  <si>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</si>
  <si>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</si>
  <si>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</si>
  <si>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</si>
  <si>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</si>
  <si>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</si>
  <si>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</si>
  <si>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</si>
  <si>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</si>
  <si>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</si>
  <si>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</si>
  <si>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</si>
  <si>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</si>
  <si>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</si>
  <si>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</si>
  <si>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</si>
  <si>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</si>
  <si>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</si>
  <si>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</si>
  <si>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</si>
  <si>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</si>
  <si>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</si>
  <si>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</si>
  <si>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</si>
  <si>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</si>
  <si>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</si>
  <si>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</si>
  <si>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</si>
  <si>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</si>
  <si>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</si>
  <si>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</si>
  <si>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</si>
  <si>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</si>
  <si>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</si>
  <si>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</si>
  <si>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</si>
  <si>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</si>
  <si>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</si>
  <si>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</si>
  <si>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</si>
  <si>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</si>
  <si>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</si>
  <si>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</si>
  <si>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</si>
  <si>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</si>
  <si>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</si>
  <si>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</si>
  <si>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</si>
  <si>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</si>
  <si>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</si>
  <si>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</si>
  <si>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</si>
  <si>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</si>
  <si>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</si>
  <si>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</si>
  <si>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</si>
  <si>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</si>
  <si>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</si>
  <si>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</si>
  <si>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</si>
  <si>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</si>
  <si>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</si>
  <si>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</si>
  <si>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</si>
  <si>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</si>
  <si>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</si>
  <si>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</si>
  <si>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</si>
  <si>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</si>
  <si>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</si>
  <si>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</si>
  <si>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</si>
  <si>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</si>
  <si>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</si>
  <si>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</si>
  <si>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</si>
  <si>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</si>
  <si>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</si>
  <si>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</si>
  <si>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</si>
  <si>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</si>
  <si>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</si>
  <si>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</si>
  <si>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</si>
  <si>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</si>
  <si>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</si>
  <si>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</si>
  <si>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</si>
  <si>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</si>
  <si>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</si>
  <si>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</si>
  <si>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</si>
  <si>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</si>
  <si>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</si>
  <si>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</si>
  <si>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</si>
  <si>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</si>
  <si>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</si>
  <si>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</si>
  <si>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</si>
  <si>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</si>
  <si>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</si>
  <si>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</si>
  <si>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</si>
  <si>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</si>
  <si>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</si>
  <si>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</si>
  <si>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</si>
  <si>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</si>
  <si>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</si>
  <si>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</si>
  <si>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</si>
  <si>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</si>
  <si>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</si>
  <si>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</si>
  <si>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</si>
  <si>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</si>
  <si>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</si>
  <si>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</si>
  <si>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</si>
  <si>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</si>
  <si>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</si>
  <si>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</si>
  <si>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</si>
  <si>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</si>
  <si>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</si>
  <si>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</si>
  <si>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</si>
  <si>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</si>
  <si>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</si>
  <si>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</si>
  <si>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</si>
  <si>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</si>
  <si>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</si>
  <si>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</si>
  <si>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</si>
  <si>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</si>
  <si>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</si>
  <si>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</si>
  <si>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</si>
  <si>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</si>
  <si>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</si>
  <si>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</si>
  <si>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</si>
  <si>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</si>
  <si>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</si>
  <si>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</si>
  <si>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</si>
  <si>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</si>
  <si>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</si>
  <si>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</si>
  <si>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</si>
  <si>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</si>
  <si>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</si>
  <si>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</si>
  <si>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</si>
  <si>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</si>
  <si>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</si>
  <si>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</si>
  <si>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</si>
  <si>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</si>
  <si>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</si>
  <si>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</si>
  <si>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</si>
  <si>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</si>
  <si>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</si>
  <si>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</si>
  <si>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</si>
  <si>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</si>
  <si>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</si>
  <si>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</si>
  <si>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</si>
  <si>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</si>
  <si>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</si>
  <si>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</si>
  <si>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</si>
  <si>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</si>
  <si>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</si>
  <si>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</si>
  <si>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</si>
  <si>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</si>
  <si>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</si>
  <si>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</si>
  <si>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</si>
  <si>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</si>
  <si>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</si>
  <si>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</si>
  <si>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</si>
  <si>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</si>
  <si>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</si>
  <si>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</si>
  <si>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</si>
  <si>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</si>
  <si>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</si>
  <si>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</si>
  <si>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</si>
  <si>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</si>
  <si>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</si>
  <si>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</si>
  <si>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</si>
  <si>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</si>
  <si>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</si>
  <si>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</si>
  <si>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</si>
  <si>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</si>
  <si>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</si>
  <si>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</si>
  <si>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</si>
  <si>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</si>
  <si>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</si>
  <si>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</si>
  <si>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</si>
  <si>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</si>
  <si>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</si>
  <si>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</si>
  <si>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</si>
  <si>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</si>
  <si>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</si>
  <si>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</si>
  <si>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</si>
  <si>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</si>
  <si>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</si>
  <si>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</si>
  <si>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</si>
  <si>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</si>
  <si>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</si>
  <si>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</si>
  <si>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</si>
  <si>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</si>
  <si>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</si>
  <si>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</si>
  <si>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</si>
  <si>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</si>
  <si>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</si>
  <si>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</si>
  <si>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</si>
  <si>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</si>
  <si>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</si>
  <si>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</si>
  <si>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</si>
  <si>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</si>
  <si>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</si>
  <si>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</si>
  <si>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</si>
  <si>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</si>
  <si>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</si>
  <si>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</si>
  <si>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</si>
  <si>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</si>
  <si>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</si>
  <si>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</si>
  <si>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</si>
  <si>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</si>
  <si>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</si>
  <si>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</si>
  <si>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</si>
  <si>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</si>
  <si>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</si>
  <si>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</si>
  <si>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</si>
  <si>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</si>
  <si>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</si>
  <si>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</si>
  <si>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</si>
  <si>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</si>
  <si>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</si>
  <si>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</si>
  <si>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</si>
  <si>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</si>
  <si>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</si>
  <si>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</si>
  <si>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</si>
  <si>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</si>
  <si>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</si>
  <si>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</si>
  <si>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</si>
  <si>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</si>
  <si>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</si>
  <si>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</si>
  <si>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</si>
  <si>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</si>
  <si>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</si>
  <si>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</si>
  <si>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</si>
  <si>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</si>
  <si>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</si>
  <si>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</si>
  <si>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</si>
  <si>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</si>
  <si>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</si>
  <si>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</si>
  <si>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</si>
  <si>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</si>
  <si>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</si>
  <si>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</si>
  <si>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</si>
  <si>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</si>
  <si>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</si>
  <si>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</si>
  <si>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</si>
  <si>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</si>
  <si>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</si>
  <si>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</si>
  <si>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</si>
  <si>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</si>
  <si>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</si>
  <si>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</si>
  <si>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</si>
  <si>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</si>
  <si>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</si>
  <si>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</si>
  <si>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</si>
  <si>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</si>
  <si>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</si>
  <si>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</si>
  <si>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</si>
  <si>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</si>
  <si>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</si>
  <si>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</si>
  <si>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</si>
  <si>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</si>
  <si>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</si>
  <si>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</si>
  <si>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</si>
  <si>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</si>
  <si>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</si>
  <si>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</si>
  <si>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</si>
  <si>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</si>
  <si>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</si>
  <si>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</si>
  <si>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</si>
  <si>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</si>
  <si>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</si>
  <si>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</si>
  <si>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</si>
  <si>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</si>
  <si>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</si>
  <si>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</si>
  <si>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</si>
  <si>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</si>
  <si>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</si>
  <si>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</si>
  <si>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</si>
  <si>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</si>
  <si>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</si>
  <si>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</si>
  <si>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</si>
  <si>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</si>
  <si>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</si>
  <si>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</si>
  <si>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</si>
  <si>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</si>
  <si>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</si>
  <si>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</si>
  <si>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</si>
  <si>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</si>
  <si>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</si>
  <si>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</si>
  <si>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</si>
  <si>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</si>
  <si>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</si>
  <si>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</si>
  <si>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</si>
  <si>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</si>
  <si>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</si>
  <si>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</si>
  <si>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</si>
  <si>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</si>
  <si>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</si>
  <si>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</si>
  <si>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</si>
  <si>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</si>
  <si>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</si>
  <si>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</si>
  <si>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</si>
  <si>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</si>
  <si>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</si>
  <si>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</si>
  <si>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</si>
  <si>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</si>
  <si>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</si>
  <si>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</si>
  <si>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</si>
  <si>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</si>
  <si>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</si>
  <si>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</si>
  <si>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</si>
  <si>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</si>
  <si>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</si>
  <si>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</si>
  <si>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</si>
  <si>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</si>
  <si>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</si>
  <si>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</si>
  <si>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</si>
  <si>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</si>
  <si>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</si>
  <si>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</si>
  <si>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</si>
  <si>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</si>
  <si>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</si>
  <si>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</si>
  <si>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</si>
  <si>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</si>
  <si>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</si>
  <si>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</si>
  <si>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</si>
  <si>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</si>
  <si>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</si>
  <si>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</si>
  <si>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</si>
  <si>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</si>
  <si>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</si>
  <si>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</si>
  <si>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</si>
  <si>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</si>
  <si>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</si>
  <si>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</si>
  <si>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</si>
  <si>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</si>
  <si>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</si>
  <si>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</si>
  <si>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</si>
  <si>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</si>
  <si>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</si>
  <si>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</si>
  <si>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</si>
  <si>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</si>
  <si>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</si>
  <si>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</si>
  <si>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</si>
  <si>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</si>
  <si>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</si>
  <si>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</si>
  <si>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</si>
  <si>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</si>
  <si>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</si>
  <si>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</si>
  <si>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</si>
  <si>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</si>
  <si>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</si>
  <si>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</si>
  <si>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</si>
  <si>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</si>
  <si>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</si>
  <si>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</si>
  <si>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</si>
  <si>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</si>
  <si>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</si>
  <si>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</si>
  <si>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</si>
  <si>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</si>
  <si>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</si>
  <si>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</si>
  <si>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</si>
  <si>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</si>
  <si>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</si>
  <si>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</si>
  <si>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</si>
  <si>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</si>
  <si>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</si>
  <si>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</si>
  <si>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</si>
  <si>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</si>
  <si>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</si>
  <si>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</si>
  <si>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</si>
  <si>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</si>
  <si>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</si>
  <si>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</si>
  <si>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</si>
  <si>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</si>
  <si>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</si>
  <si>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</si>
  <si>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</si>
  <si>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</si>
  <si>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</si>
  <si>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</si>
  <si>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</si>
  <si>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</si>
  <si>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</si>
  <si>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</si>
  <si>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</si>
  <si>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</si>
  <si>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</si>
  <si>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</si>
  <si>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</si>
  <si>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</si>
  <si>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</si>
  <si>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</si>
  <si>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</si>
  <si>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</si>
  <si>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</si>
  <si>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</si>
  <si>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</si>
  <si>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</si>
  <si>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</si>
  <si>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</si>
  <si>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</si>
  <si>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</si>
  <si>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</si>
  <si>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</si>
  <si>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</si>
  <si>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</si>
  <si>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</si>
  <si>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</si>
  <si>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</si>
  <si>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</si>
  <si>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</si>
  <si>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</si>
  <si>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</si>
  <si>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</si>
  <si>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</si>
  <si>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</si>
  <si>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</si>
  <si>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</si>
  <si>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</si>
  <si>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</si>
  <si>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</si>
  <si>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</si>
  <si>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</si>
  <si>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</si>
  <si>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</si>
  <si>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</si>
  <si>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</si>
  <si>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</si>
  <si>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</si>
  <si>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</si>
  <si>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</si>
  <si>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</si>
  <si>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</si>
  <si>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</si>
  <si>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</si>
  <si>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</si>
  <si>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</si>
  <si>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</si>
  <si>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</si>
  <si>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</si>
  <si>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</si>
  <si>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</si>
  <si>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</si>
  <si>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</si>
  <si>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</si>
  <si>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</si>
  <si>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</si>
  <si>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</si>
  <si>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</si>
  <si>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</si>
  <si>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</si>
  <si>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</si>
  <si>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</si>
  <si>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</si>
  <si>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</si>
  <si>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</si>
  <si>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</si>
  <si>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</si>
  <si>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</si>
  <si>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</si>
  <si>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</si>
  <si>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</si>
  <si>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</si>
  <si>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</si>
  <si>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</si>
  <si>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</si>
  <si>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</si>
  <si>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</si>
  <si>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</si>
  <si>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</si>
  <si>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</si>
  <si>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</si>
  <si>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</si>
  <si>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</si>
  <si>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</si>
  <si>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</si>
  <si>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</si>
  <si>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</si>
  <si>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</si>
  <si>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</si>
  <si>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</si>
  <si>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</si>
  <si>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</si>
  <si>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</si>
  <si>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</si>
  <si>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</si>
  <si>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</si>
  <si>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</si>
  <si>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</si>
  <si>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</si>
  <si>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</si>
  <si>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</si>
  <si>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</si>
  <si>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</si>
  <si>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</si>
  <si>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</si>
  <si>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</si>
  <si>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</si>
  <si>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</si>
  <si>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</si>
  <si>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</si>
  <si>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</si>
  <si>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</si>
  <si>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</si>
  <si>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</si>
  <si>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</si>
  <si>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</si>
  <si>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</si>
  <si>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</si>
  <si>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</si>
  <si>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</si>
  <si>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</si>
  <si>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</si>
  <si>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</si>
  <si>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</si>
  <si>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</si>
  <si>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</si>
  <si>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</si>
  <si>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</si>
  <si>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</si>
  <si>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</si>
  <si>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</si>
  <si>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</si>
  <si>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</si>
  <si>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</si>
  <si>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</si>
  <si>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</si>
  <si>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</si>
  <si>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</si>
  <si>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</si>
  <si>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</si>
  <si>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</si>
  <si>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</si>
  <si>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</si>
  <si>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</si>
  <si>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</si>
  <si>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</si>
  <si>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</si>
  <si>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</si>
  <si>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</si>
  <si>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</si>
  <si>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</si>
  <si>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</si>
  <si>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</si>
  <si>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</si>
  <si>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</si>
  <si>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</si>
  <si>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</si>
  <si>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</si>
  <si>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</si>
  <si>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</si>
  <si>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</si>
  <si>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</si>
  <si>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</si>
  <si>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</si>
  <si>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</si>
  <si>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</si>
  <si>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</si>
  <si>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</si>
  <si>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</si>
  <si>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</si>
  <si>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</si>
  <si>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</si>
  <si>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</si>
  <si>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</si>
  <si>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</si>
  <si>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</si>
  <si>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</si>
  <si>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</si>
  <si>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</si>
  <si>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</si>
  <si>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</si>
  <si>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</si>
  <si>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</si>
  <si>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</si>
  <si>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</si>
  <si>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</si>
  <si>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</si>
  <si>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</si>
  <si>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</si>
  <si>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</si>
  <si>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</si>
  <si>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</si>
  <si>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</si>
  <si>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</si>
  <si>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</si>
  <si>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</si>
  <si>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</si>
  <si>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</si>
  <si>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</si>
  <si>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</si>
  <si>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</si>
  <si>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</si>
  <si>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</si>
  <si>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</si>
  <si>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</si>
  <si>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</si>
  <si>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</si>
  <si>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</si>
  <si>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</si>
  <si>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</si>
  <si>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</si>
  <si>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</si>
  <si>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</si>
  <si>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</si>
  <si>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</si>
  <si>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</si>
  <si>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</si>
  <si>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</si>
  <si>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</si>
  <si>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</si>
  <si>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</si>
  <si>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</si>
  <si>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</si>
  <si>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</si>
  <si>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</si>
  <si>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</si>
  <si>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</si>
  <si>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</si>
  <si>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</si>
  <si>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</si>
  <si>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</si>
  <si>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</si>
  <si>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</si>
  <si>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</si>
  <si>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</si>
  <si>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</si>
  <si>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</si>
  <si>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</si>
  <si>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</si>
  <si>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</si>
  <si>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</si>
  <si>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</si>
  <si>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</si>
  <si>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</si>
  <si>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</si>
  <si>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</si>
  <si>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</si>
  <si>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</si>
  <si>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</si>
  <si>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</si>
  <si>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</si>
  <si>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</si>
  <si>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</si>
  <si>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</si>
  <si>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</si>
  <si>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</si>
  <si>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</si>
  <si>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</si>
  <si>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</si>
  <si>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</si>
  <si>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</si>
  <si>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</si>
  <si>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</si>
  <si>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</si>
  <si>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</si>
  <si>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</si>
  <si>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</si>
  <si>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</si>
  <si>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</si>
  <si>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</si>
  <si>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</si>
  <si>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</si>
  <si>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</si>
  <si>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</si>
  <si>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</si>
  <si>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</si>
  <si>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</si>
  <si>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</si>
  <si>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</si>
  <si>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</si>
  <si>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</si>
  <si>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</si>
  <si>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</si>
  <si>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</si>
  <si>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</si>
  <si>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</si>
  <si>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</si>
  <si>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</si>
  <si>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</si>
  <si>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</si>
  <si>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</si>
  <si>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</si>
  <si>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</si>
  <si>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</si>
  <si>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</si>
  <si>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</si>
  <si>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</si>
  <si>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</si>
  <si>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</si>
  <si>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</si>
  <si>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</si>
  <si>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</si>
  <si>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</si>
  <si>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</si>
  <si>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</si>
  <si>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</si>
  <si>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</si>
  <si>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</si>
  <si>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</si>
  <si>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</si>
  <si>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</si>
  <si>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</si>
  <si>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</si>
  <si>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</si>
  <si>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</si>
  <si>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</si>
  <si>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</si>
  <si>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</si>
  <si>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</si>
  <si>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</si>
  <si>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</si>
  <si>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</si>
  <si>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</si>
  <si>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</si>
  <si>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</si>
  <si>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</si>
  <si>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</si>
  <si>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</si>
  <si>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</si>
  <si>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</si>
  <si>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</si>
  <si>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</si>
  <si>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</si>
  <si>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</si>
  <si>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</si>
  <si>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</si>
  <si>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</si>
  <si>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</si>
  <si>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</si>
  <si>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</si>
  <si>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</si>
  <si>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</si>
  <si>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</si>
  <si>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</si>
  <si>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</si>
  <si>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</si>
  <si>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</si>
  <si>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</si>
  <si>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</si>
  <si>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</si>
  <si>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</si>
  <si>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</si>
  <si>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</si>
  <si>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</si>
  <si>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</si>
  <si>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</si>
  <si>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</si>
  <si>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</si>
  <si>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</si>
  <si>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</si>
  <si>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</si>
  <si>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</si>
  <si>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</si>
  <si>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</si>
  <si>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</si>
  <si>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</si>
  <si>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</si>
  <si>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</si>
  <si>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</si>
  <si>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</si>
  <si>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</si>
  <si>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</si>
  <si>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</si>
  <si>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</si>
  <si>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</si>
  <si>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</si>
  <si>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</si>
  <si>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</si>
  <si>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</si>
  <si>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</si>
  <si>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</si>
  <si>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</si>
  <si>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</si>
  <si>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</si>
  <si>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</si>
  <si>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</si>
  <si>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</si>
  <si>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</si>
  <si>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</si>
  <si>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</si>
  <si>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</si>
  <si>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</si>
  <si>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</si>
  <si>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</si>
  <si>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</si>
  <si>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</si>
  <si>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</si>
  <si>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</si>
  <si>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</si>
  <si>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</si>
  <si>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</si>
  <si>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</si>
  <si>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</si>
  <si>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</si>
  <si>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</si>
  <si>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</si>
  <si>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</si>
  <si>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</si>
  <si>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</si>
  <si>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</si>
  <si>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</si>
  <si>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</si>
  <si>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</si>
  <si>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</si>
  <si>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</si>
  <si>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</si>
  <si>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</si>
  <si>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</si>
  <si>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</si>
  <si>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</si>
  <si>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</si>
  <si>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</si>
  <si>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</si>
  <si>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</si>
  <si>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</si>
  <si>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</si>
  <si>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</si>
  <si>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</si>
  <si>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</si>
  <si>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</si>
  <si>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</si>
  <si>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</si>
  <si>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</si>
  <si>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</si>
  <si>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</si>
  <si>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</si>
  <si>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</si>
  <si>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</si>
  <si>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</si>
  <si>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</si>
  <si>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</si>
  <si>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</si>
  <si>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</si>
  <si>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</si>
  <si>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</si>
  <si>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</si>
  <si>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</si>
  <si>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</si>
  <si>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</si>
  <si>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</si>
  <si>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</si>
  <si>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</si>
  <si>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</si>
  <si>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</si>
  <si>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</si>
  <si>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</si>
  <si>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</si>
  <si>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</si>
  <si>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</si>
  <si>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</si>
  <si>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</si>
  <si>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</si>
  <si>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</si>
  <si>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</si>
  <si>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</si>
  <si>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</si>
  <si>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</si>
  <si>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</si>
  <si>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</si>
  <si>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</si>
  <si>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</si>
  <si>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</si>
  <si>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</si>
  <si>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</si>
  <si>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</si>
  <si>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</si>
  <si>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</si>
  <si>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</si>
  <si>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</si>
  <si>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</si>
  <si>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</si>
  <si>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</si>
  <si>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</si>
  <si>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</si>
  <si>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</si>
  <si>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</si>
  <si>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</si>
  <si>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</si>
  <si>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</si>
  <si>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</si>
  <si>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</si>
  <si>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</si>
  <si>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</si>
  <si>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</si>
  <si>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</si>
  <si>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</si>
  <si>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</si>
  <si>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</si>
  <si>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</si>
  <si>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</si>
  <si>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</si>
  <si>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</si>
  <si>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</si>
  <si>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</si>
  <si>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</si>
  <si>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</si>
  <si>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</si>
  <si>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</si>
  <si>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</si>
  <si>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</si>
  <si>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</si>
  <si>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</si>
  <si>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</si>
  <si>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</si>
  <si>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</si>
  <si>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</si>
  <si>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</si>
  <si>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</si>
  <si>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</si>
  <si>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</si>
  <si>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</si>
  <si>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</si>
  <si>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</si>
  <si>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</si>
  <si>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</si>
  <si>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</si>
  <si>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</si>
  <si>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</si>
  <si>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</si>
  <si>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</si>
  <si>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</si>
  <si>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</si>
  <si>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</si>
  <si>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</si>
  <si>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</si>
  <si>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</si>
  <si>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</si>
  <si>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</si>
  <si>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</si>
  <si>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</si>
  <si>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</si>
  <si>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</si>
  <si>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</si>
  <si>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</si>
  <si>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</si>
  <si>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</si>
  <si>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</si>
  <si>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</si>
  <si>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</si>
  <si>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</si>
  <si>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</si>
  <si>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</si>
  <si>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</si>
  <si>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</si>
  <si>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</si>
  <si>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</si>
  <si>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</si>
  <si>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</si>
  <si>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</si>
  <si>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</si>
  <si>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</si>
  <si>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</si>
  <si>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</si>
  <si>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</si>
  <si>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</si>
  <si>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</si>
  <si>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</si>
  <si>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</si>
  <si>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</si>
  <si>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</si>
  <si>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</si>
  <si>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</si>
  <si>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</si>
  <si>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</si>
  <si>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</si>
  <si>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</si>
  <si>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</si>
  <si>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</si>
  <si>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</si>
  <si>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</si>
  <si>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</si>
  <si>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</si>
  <si>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</si>
  <si>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</si>
  <si>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</si>
  <si>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</si>
  <si>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</si>
  <si>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</si>
  <si>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</si>
  <si>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</si>
  <si>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</si>
  <si>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</si>
  <si>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</si>
  <si>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</si>
  <si>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</si>
  <si>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</si>
  <si>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</si>
  <si>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</si>
  <si>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</si>
  <si>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</si>
  <si>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</si>
  <si>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</si>
  <si>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</si>
  <si>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</si>
  <si>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</si>
  <si>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</si>
  <si>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</si>
  <si>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</si>
  <si>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</si>
  <si>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</si>
  <si>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</si>
  <si>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</si>
  <si>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</si>
  <si>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</si>
  <si>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</si>
  <si>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</si>
  <si>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</si>
  <si>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</si>
  <si>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</si>
  <si>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</si>
  <si>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</si>
  <si>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</si>
  <si>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</si>
  <si>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</si>
  <si>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</si>
  <si>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</si>
  <si>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</si>
  <si>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</si>
  <si>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</si>
  <si>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</si>
  <si>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</si>
  <si>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</si>
  <si>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</si>
  <si>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</si>
  <si>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</si>
  <si>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</si>
  <si>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</si>
  <si>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</si>
  <si>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</si>
  <si>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</si>
  <si>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</si>
  <si>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</si>
  <si>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</si>
  <si>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</si>
  <si>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</si>
  <si>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</si>
  <si>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</si>
  <si>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</si>
  <si>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</si>
  <si>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</si>
  <si>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</si>
  <si>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</si>
  <si>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</si>
  <si>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</si>
  <si>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</si>
  <si>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</si>
  <si>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</si>
  <si>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</si>
  <si>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</si>
  <si>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</si>
  <si>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</si>
  <si>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</si>
  <si>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</si>
  <si>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</si>
  <si>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</si>
  <si>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</si>
  <si>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</si>
  <si>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</si>
  <si>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</si>
  <si>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</si>
  <si>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</si>
  <si>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</si>
  <si>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</si>
  <si>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</si>
  <si>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</si>
  <si>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</si>
  <si>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</si>
  <si>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</si>
  <si>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</si>
  <si>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</si>
  <si>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</si>
  <si>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</si>
  <si>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</si>
  <si>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</si>
  <si>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</si>
  <si>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</si>
  <si>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</si>
  <si>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</si>
  <si>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</si>
  <si>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</si>
  <si>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</si>
  <si>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</si>
  <si>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</si>
  <si>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</si>
  <si>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</si>
  <si>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</si>
  <si>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</si>
  <si>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</si>
  <si>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</si>
  <si>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</si>
  <si>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</si>
  <si>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</si>
  <si>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</si>
  <si>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</si>
  <si>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</si>
  <si>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</si>
  <si>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</si>
  <si>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</si>
  <si>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</si>
  <si>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</si>
  <si>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</si>
  <si>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</si>
  <si>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</si>
  <si>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</si>
  <si>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</si>
  <si>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</si>
  <si>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</si>
  <si>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</si>
  <si>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</si>
  <si>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</si>
  <si>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</si>
  <si>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</si>
  <si>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</si>
  <si>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</si>
  <si>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</si>
  <si>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</si>
  <si>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</si>
  <si>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</si>
  <si>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</si>
  <si>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</si>
  <si>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</si>
  <si>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</si>
  <si>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</si>
  <si>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</si>
  <si>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</si>
  <si>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</si>
  <si>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</si>
  <si>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</si>
  <si>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</si>
  <si>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</si>
  <si>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</si>
  <si>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</si>
  <si>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</si>
  <si>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</si>
  <si>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</si>
  <si>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</si>
  <si>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</si>
  <si>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</si>
  <si>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</si>
  <si>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</si>
  <si>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</si>
  <si>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</si>
  <si>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</si>
  <si>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</si>
  <si>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</si>
  <si>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</si>
  <si>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</si>
  <si>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</si>
  <si>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</si>
  <si>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</si>
  <si>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</si>
  <si>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</si>
  <si>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</si>
  <si>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</si>
  <si>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</si>
  <si>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</si>
  <si>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</si>
  <si>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</si>
  <si>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</si>
  <si>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</si>
  <si>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</si>
  <si>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</si>
  <si>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</si>
  <si>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</si>
  <si>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</si>
  <si>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</si>
  <si>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</si>
  <si>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</si>
  <si>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</si>
  <si>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</si>
  <si>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</si>
  <si>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</si>
  <si>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</si>
  <si>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</si>
  <si>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</si>
  <si>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</si>
  <si>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</si>
  <si>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</si>
  <si>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</si>
  <si>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</si>
  <si>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</si>
  <si>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</si>
  <si>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</si>
  <si>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</si>
  <si>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</si>
  <si>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</si>
  <si>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</si>
  <si>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</si>
  <si>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</si>
  <si>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</si>
  <si>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</si>
  <si>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</si>
  <si>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</si>
  <si>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</si>
  <si>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</si>
  <si>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</si>
  <si>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</si>
  <si>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</si>
  <si>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</si>
  <si>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</si>
  <si>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</si>
  <si>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</si>
  <si>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</si>
  <si>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</si>
  <si>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</si>
  <si>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</si>
  <si>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</si>
  <si>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</si>
  <si>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</si>
  <si>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</si>
  <si>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</si>
  <si>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</si>
  <si>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</si>
  <si>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</si>
  <si>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</si>
  <si>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</si>
  <si>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</si>
  <si>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</si>
  <si>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</si>
  <si>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</si>
  <si>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</si>
  <si>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</si>
  <si>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</si>
  <si>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</si>
  <si>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</si>
  <si>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</si>
  <si>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</si>
  <si>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</si>
  <si>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</si>
  <si>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</si>
  <si>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</si>
  <si>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</si>
  <si>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</si>
  <si>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</si>
  <si>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</si>
  <si>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</si>
  <si>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</si>
  <si>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</si>
  <si>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</si>
  <si>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</si>
  <si>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</si>
  <si>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</si>
  <si>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</si>
  <si>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</si>
  <si>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</si>
  <si>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</si>
  <si>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</si>
  <si>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</si>
  <si>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</si>
  <si>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</si>
  <si>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</si>
  <si>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</si>
  <si>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</si>
  <si>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</si>
  <si>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</si>
  <si>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</si>
  <si>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</si>
  <si>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</si>
  <si>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</si>
  <si>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</si>
  <si>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</si>
  <si>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</si>
  <si>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</si>
  <si>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</si>
  <si>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</si>
  <si>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</si>
  <si>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</si>
  <si>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</si>
  <si>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</si>
  <si>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</si>
  <si>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</si>
  <si>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</si>
  <si>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</si>
  <si>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</si>
  <si>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</si>
  <si>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</si>
  <si>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</si>
  <si>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</si>
  <si>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</si>
  <si>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</si>
  <si>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</si>
  <si>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</si>
  <si>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</si>
  <si>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</si>
  <si>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</si>
  <si>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</si>
  <si>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</si>
  <si>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</si>
  <si>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</si>
  <si>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</si>
  <si>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</si>
  <si>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</si>
  <si>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</si>
  <si>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</si>
  <si>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</si>
  <si>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</si>
  <si>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</si>
  <si>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</si>
  <si>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</si>
  <si>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</si>
  <si>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</si>
  <si>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</si>
  <si>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</si>
  <si>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</si>
  <si>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</si>
  <si>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</si>
  <si>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</si>
  <si>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</si>
  <si>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</si>
  <si>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</si>
  <si>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</si>
  <si>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</si>
  <si>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</si>
  <si>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</si>
  <si>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</si>
  <si>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</si>
  <si>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</si>
  <si>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</si>
  <si>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</si>
  <si>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</si>
  <si>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</si>
  <si>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</si>
  <si>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</si>
  <si>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</si>
  <si>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</si>
  <si>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</si>
  <si>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</si>
  <si>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</si>
  <si>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</si>
  <si>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</si>
  <si>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</si>
  <si>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</si>
  <si>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</si>
  <si>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</si>
  <si>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</si>
  <si>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</si>
  <si>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</si>
  <si>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</si>
  <si>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</si>
  <si>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</si>
  <si>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</si>
  <si>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</si>
  <si>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</si>
  <si>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</si>
  <si>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</si>
  <si>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</si>
  <si>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</si>
  <si>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</si>
  <si>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</si>
  <si>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</si>
  <si>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</si>
  <si>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</si>
  <si>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</si>
  <si>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</si>
  <si>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</si>
  <si>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</si>
  <si>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</si>
  <si>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</si>
  <si>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</si>
  <si>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</si>
  <si>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</si>
  <si>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</si>
  <si>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</si>
  <si>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</si>
  <si>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</si>
  <si>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</si>
  <si>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</si>
  <si>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</si>
  <si>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</si>
  <si>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</si>
  <si>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</si>
  <si>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</si>
  <si>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</si>
  <si>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</si>
  <si>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</si>
  <si>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</si>
  <si>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</si>
  <si>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</si>
  <si>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</si>
  <si>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</si>
  <si>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</si>
  <si>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</si>
  <si>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</si>
  <si>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</si>
  <si>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</si>
  <si>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</si>
  <si>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</si>
  <si>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</si>
  <si>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</si>
  <si>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</si>
  <si>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</si>
  <si>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</si>
  <si>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</si>
  <si>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</si>
  <si>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</si>
  <si>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</si>
  <si>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</si>
  <si>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</si>
  <si>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</si>
  <si>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</si>
  <si>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</si>
  <si>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</si>
  <si>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</si>
  <si>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</si>
  <si>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</si>
  <si>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</si>
  <si>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</si>
  <si>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</si>
  <si>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</si>
  <si>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</si>
  <si>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</si>
  <si>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</si>
  <si>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</si>
  <si>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</si>
  <si>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</si>
  <si>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</si>
  <si>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</si>
  <si>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</si>
  <si>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</si>
  <si>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</si>
  <si>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</si>
  <si>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</si>
  <si>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</si>
  <si>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</si>
  <si>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</si>
  <si>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</si>
  <si>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</si>
  <si>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</si>
  <si>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</si>
  <si>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</si>
  <si>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</si>
  <si>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</si>
  <si>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</si>
  <si>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</si>
  <si>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</si>
  <si>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</si>
  <si>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</si>
  <si>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</si>
  <si>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</si>
  <si>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</si>
  <si>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</si>
  <si>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</si>
  <si>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</si>
  <si>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</si>
  <si>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</si>
  <si>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</si>
  <si>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</si>
  <si>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</si>
  <si>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</si>
  <si>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</si>
  <si>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</si>
  <si>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</si>
  <si>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</si>
  <si>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</si>
  <si>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</si>
  <si>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</si>
  <si>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</si>
  <si>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</si>
  <si>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</si>
  <si>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</si>
  <si>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</si>
  <si>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</si>
  <si>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</si>
  <si>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</si>
  <si>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</si>
  <si>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</si>
  <si>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</si>
  <si>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</si>
  <si>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</si>
  <si>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</si>
  <si>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</si>
  <si>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</si>
  <si>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</si>
  <si>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</si>
  <si>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</si>
  <si>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</si>
  <si>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</si>
  <si>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</si>
  <si>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</si>
  <si>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</si>
  <si>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</si>
  <si>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</si>
  <si>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</si>
  <si>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</si>
  <si>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</si>
  <si>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</si>
  <si>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</si>
  <si>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</si>
  <si>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</si>
  <si>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</si>
  <si>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</si>
  <si>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</si>
  <si>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</si>
  <si>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</si>
  <si>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</si>
  <si>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</si>
  <si>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</si>
  <si>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</si>
  <si>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</si>
  <si>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</si>
  <si>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</si>
  <si>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</si>
  <si>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</si>
  <si>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</si>
  <si>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</si>
  <si>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</si>
  <si>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</si>
  <si>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</si>
  <si>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</si>
  <si>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</si>
  <si>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</si>
  <si>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</si>
  <si>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</si>
  <si>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</si>
  <si>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</si>
  <si>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</si>
  <si>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</si>
  <si>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</si>
  <si>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</si>
  <si>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</si>
  <si>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</si>
  <si>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</si>
  <si>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</si>
  <si>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</si>
  <si>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</si>
  <si>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</si>
  <si>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</si>
  <si>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</si>
  <si>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</si>
  <si>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</si>
  <si>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</si>
  <si>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</si>
  <si>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</si>
  <si>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</si>
  <si>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</si>
  <si>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</si>
  <si>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</si>
  <si>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</si>
  <si>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</si>
  <si>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</si>
  <si>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</si>
  <si>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</si>
  <si>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</si>
  <si>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</si>
  <si>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</si>
  <si>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</si>
  <si>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</si>
  <si>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</si>
  <si>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</si>
  <si>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</si>
  <si>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</si>
  <si>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</si>
  <si>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</si>
  <si>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</si>
  <si>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</si>
  <si>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</si>
  <si>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</si>
  <si>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</si>
  <si>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</si>
  <si>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</si>
  <si>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</si>
  <si>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</si>
  <si>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</si>
  <si>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</si>
  <si>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</si>
  <si>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</si>
  <si>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</si>
  <si>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</si>
  <si>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</si>
  <si>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</si>
  <si>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</si>
  <si>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</si>
  <si>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</si>
  <si>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</si>
  <si>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</si>
  <si>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</si>
  <si>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</si>
  <si>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</si>
  <si>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</si>
  <si>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</si>
  <si>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</si>
  <si>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</si>
  <si>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</si>
  <si>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</si>
  <si>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</si>
  <si>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</si>
  <si>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</si>
  <si>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</si>
  <si>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</si>
  <si>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</si>
  <si>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</si>
  <si>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</si>
  <si>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</si>
  <si>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</si>
  <si>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</si>
  <si>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</si>
  <si>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</si>
  <si>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</si>
  <si>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</si>
  <si>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</si>
  <si>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</si>
  <si>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</si>
  <si>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</si>
  <si>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</si>
  <si>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</si>
  <si>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</si>
  <si>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</si>
  <si>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</si>
  <si>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</si>
  <si>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</si>
  <si>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</si>
  <si>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</si>
  <si>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</si>
  <si>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</si>
  <si>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</si>
  <si>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</si>
  <si>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</si>
  <si>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</si>
  <si>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</si>
  <si>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</si>
  <si>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</si>
  <si>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</si>
  <si>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</si>
  <si>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</si>
  <si>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</si>
  <si>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</si>
  <si>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</si>
  <si>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</si>
  <si>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</si>
  <si>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</si>
  <si>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</si>
  <si>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</si>
  <si>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</si>
  <si>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</si>
  <si>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</si>
  <si>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</si>
  <si>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</si>
  <si>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</si>
  <si>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</si>
  <si>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</si>
  <si>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</si>
  <si>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</si>
  <si>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</si>
  <si>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</si>
  <si>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</si>
  <si>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</si>
  <si>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</si>
  <si>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</si>
  <si>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</si>
  <si>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</si>
  <si>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</si>
  <si>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</si>
  <si>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</si>
  <si>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</si>
  <si>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</si>
  <si>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</si>
  <si>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</si>
  <si>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</si>
  <si>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</si>
  <si>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</si>
  <si>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</si>
  <si>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</si>
  <si>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</si>
  <si>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</si>
  <si>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</si>
  <si>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</si>
  <si>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</si>
  <si>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</si>
  <si>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</si>
  <si>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</si>
  <si>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</si>
  <si>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</si>
  <si>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</si>
  <si>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</si>
  <si>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</si>
  <si>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</si>
  <si>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</si>
  <si>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</si>
  <si>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</si>
  <si>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</si>
  <si>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</si>
  <si>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</si>
  <si>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</si>
  <si>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</si>
  <si>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</si>
  <si>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</si>
  <si>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</si>
  <si>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</si>
  <si>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</si>
  <si>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</si>
  <si>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</si>
  <si>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</si>
  <si>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</si>
  <si>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</si>
  <si>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</si>
  <si>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</si>
  <si>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</si>
  <si>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</si>
  <si>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</si>
  <si>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</si>
  <si>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</si>
  <si>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</si>
  <si>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</si>
  <si>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</si>
  <si>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</si>
  <si>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</si>
  <si>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</si>
  <si>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</si>
  <si>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</si>
  <si>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</si>
  <si>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</si>
  <si>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</si>
  <si>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</si>
  <si>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</si>
  <si>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</si>
  <si>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</si>
  <si>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</si>
  <si>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</si>
  <si>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</si>
  <si>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</si>
  <si>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</si>
  <si>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</si>
  <si>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</si>
  <si>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</si>
  <si>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</si>
  <si>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</si>
  <si>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</si>
  <si>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</si>
  <si>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</si>
  <si>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</si>
  <si>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</si>
  <si>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</si>
  <si>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</si>
  <si>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</si>
  <si>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</si>
  <si>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</si>
  <si>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</si>
  <si>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</si>
  <si>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</si>
  <si>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</si>
  <si>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</si>
  <si>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</si>
  <si>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</si>
  <si>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</si>
  <si>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</si>
  <si>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</si>
  <si>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</si>
  <si>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</si>
  <si>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</si>
  <si>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</si>
  <si>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</si>
  <si>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</si>
  <si>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</si>
  <si>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</si>
  <si>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</si>
  <si>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</si>
  <si>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</si>
  <si>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</si>
  <si>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</si>
  <si>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</si>
  <si>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</si>
  <si>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</si>
  <si>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</si>
  <si>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</si>
  <si>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</si>
  <si>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</si>
  <si>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</si>
  <si>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</si>
  <si>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</si>
  <si>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</si>
  <si>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</si>
  <si>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</si>
  <si>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</si>
  <si>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</si>
  <si>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</si>
  <si>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</si>
  <si>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</si>
  <si>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</si>
  <si>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</si>
  <si>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</si>
  <si>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</si>
  <si>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</si>
  <si>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</si>
  <si>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</si>
  <si>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</si>
  <si>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</si>
  <si>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</si>
  <si>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</si>
  <si>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</si>
  <si>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</si>
  <si>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</si>
  <si>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</si>
  <si>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</si>
  <si>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</si>
  <si>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</si>
  <si>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</si>
  <si>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</si>
  <si>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</si>
  <si>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</si>
  <si>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</si>
  <si>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</si>
  <si>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</si>
  <si>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</si>
  <si>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</si>
  <si>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</si>
  <si>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</si>
  <si>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</si>
  <si>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</si>
  <si>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</si>
  <si>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</si>
  <si>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</si>
  <si>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</si>
  <si>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</si>
  <si>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</si>
  <si>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</si>
  <si>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</si>
  <si>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</si>
  <si>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</si>
  <si>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</si>
  <si>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</si>
  <si>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</si>
  <si>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</si>
  <si>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</si>
  <si>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</si>
  <si>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</si>
  <si>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</si>
  <si>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</si>
  <si>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</si>
  <si>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</si>
  <si>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</si>
  <si>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</si>
  <si>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</si>
  <si>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</si>
  <si>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</si>
  <si>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</si>
  <si>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</si>
  <si>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</si>
  <si>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</si>
  <si>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</si>
  <si>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</si>
  <si>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</si>
  <si>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</si>
  <si>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</si>
  <si>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</si>
  <si>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</si>
  <si>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</si>
  <si>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</si>
  <si>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</si>
  <si>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</si>
  <si>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</si>
  <si>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</si>
  <si>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</si>
  <si>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</si>
  <si>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</si>
  <si>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</si>
  <si>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</si>
  <si>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</si>
  <si>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</si>
  <si>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</si>
  <si>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</si>
  <si>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</si>
  <si>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</si>
  <si>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</si>
  <si>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</si>
  <si>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</si>
  <si>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</si>
  <si>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</si>
  <si>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</si>
  <si>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</si>
  <si>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</si>
  <si>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</si>
  <si>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</si>
  <si>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</si>
  <si>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</si>
  <si>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</si>
  <si>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</si>
  <si>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</si>
  <si>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</si>
  <si>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</si>
  <si>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</si>
  <si>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</si>
  <si>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</si>
  <si>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</si>
  <si>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</si>
  <si>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</si>
  <si>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</si>
  <si>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</si>
  <si>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</si>
  <si>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</si>
  <si>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</si>
  <si>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</si>
  <si>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</si>
  <si>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</si>
  <si>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</si>
  <si>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</si>
  <si>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</si>
  <si>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</si>
  <si>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</si>
  <si>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</si>
  <si>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</si>
  <si>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</si>
  <si>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</si>
  <si>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</si>
  <si>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</si>
  <si>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</si>
  <si>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</si>
  <si>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</si>
  <si>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</si>
  <si>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</si>
  <si>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</si>
  <si>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</si>
  <si>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</si>
  <si>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</si>
  <si>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</si>
  <si>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</si>
  <si>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</si>
  <si>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</si>
  <si>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</si>
  <si>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</si>
  <si>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</si>
  <si>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</si>
  <si>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</si>
  <si>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</si>
  <si>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</si>
  <si>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</si>
  <si>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</si>
  <si>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</si>
  <si>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</si>
  <si>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</si>
  <si>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</si>
  <si>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</si>
  <si>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</si>
  <si>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</si>
  <si>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</si>
  <si>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</si>
  <si>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</si>
  <si>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</si>
  <si>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</si>
  <si>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</si>
  <si>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</si>
  <si>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</si>
  <si>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</si>
  <si>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</si>
  <si>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</si>
  <si>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</si>
  <si>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</si>
  <si>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</si>
  <si>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</si>
  <si>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</si>
  <si>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</si>
  <si>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</si>
  <si>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</si>
  <si>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</si>
  <si>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</si>
  <si>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</si>
  <si>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</si>
  <si>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</si>
  <si>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</si>
  <si>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</si>
  <si>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</si>
  <si>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</si>
  <si>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</si>
  <si>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</si>
  <si>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</si>
  <si>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</si>
  <si>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</si>
  <si>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</si>
  <si>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</si>
  <si>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</si>
  <si>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</si>
  <si>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</si>
  <si>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</si>
  <si>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</si>
  <si>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</si>
  <si>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</si>
  <si>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</si>
  <si>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</si>
  <si>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</si>
  <si>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</si>
  <si>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</si>
  <si>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</si>
  <si>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</si>
  <si>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</si>
  <si>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</si>
  <si>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</si>
  <si>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</si>
  <si>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</si>
  <si>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</si>
  <si>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</si>
  <si>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</si>
  <si>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</si>
  <si>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</si>
  <si>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</si>
  <si>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</si>
  <si>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</si>
  <si>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</si>
  <si>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</si>
  <si>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</si>
  <si>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</si>
  <si>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</si>
  <si>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</si>
  <si>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</si>
  <si>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</si>
  <si>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</si>
  <si>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</si>
  <si>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</si>
  <si>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</si>
  <si>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</si>
  <si>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</si>
  <si>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</si>
  <si>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</si>
  <si>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</si>
  <si>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</si>
  <si>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</si>
  <si>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</si>
  <si>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</si>
  <si>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</si>
  <si>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</si>
  <si>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</si>
  <si>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</si>
  <si>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</si>
  <si>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</si>
  <si>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</si>
  <si>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</si>
  <si>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</si>
  <si>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</si>
  <si>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</si>
  <si>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</si>
  <si>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</si>
  <si>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</si>
  <si>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</si>
  <si>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</si>
  <si>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</si>
  <si>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</si>
  <si>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</si>
  <si>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</si>
  <si>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</si>
  <si>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</si>
  <si>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</si>
  <si>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</si>
  <si>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</si>
  <si>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</si>
  <si>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</si>
  <si>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</si>
  <si>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</si>
  <si>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</si>
  <si>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</si>
  <si>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</si>
  <si>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</si>
  <si>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</si>
  <si>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</si>
  <si>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</si>
  <si>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</si>
  <si>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</si>
  <si>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</si>
  <si>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</si>
  <si>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</si>
  <si>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</si>
  <si>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</si>
  <si>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</si>
  <si>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</si>
  <si>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</si>
  <si>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</si>
  <si>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</si>
  <si>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</si>
  <si>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</si>
  <si>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</si>
  <si>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</si>
  <si>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</si>
  <si>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</si>
  <si>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</si>
  <si>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</si>
  <si>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</si>
  <si>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</si>
  <si>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</si>
  <si>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</si>
  <si>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</si>
  <si>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</si>
  <si>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</si>
  <si>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</si>
  <si>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</si>
  <si>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</si>
  <si>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</si>
  <si>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</si>
  <si>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</si>
  <si>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</si>
  <si>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</si>
  <si>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</si>
  <si>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</si>
  <si>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</si>
  <si>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</si>
  <si>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</si>
  <si>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</si>
  <si>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</si>
  <si>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</si>
  <si>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</si>
  <si>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</si>
  <si>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</si>
  <si>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</si>
  <si>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</si>
  <si>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</si>
  <si>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</si>
  <si>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</si>
  <si>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</si>
  <si>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</si>
  <si>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</si>
  <si>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</si>
  <si>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</si>
  <si>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</si>
  <si>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</si>
  <si>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</si>
  <si>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</si>
  <si>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</si>
  <si>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</si>
  <si>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</si>
  <si>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</si>
  <si>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</si>
  <si>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</si>
  <si>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</si>
  <si>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</si>
  <si>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</si>
  <si>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</si>
  <si>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</si>
  <si>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</si>
  <si>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</si>
  <si>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</si>
  <si>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</si>
  <si>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</si>
  <si>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</si>
  <si>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</si>
  <si>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</si>
  <si>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</si>
  <si>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</si>
  <si>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</si>
  <si>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</si>
  <si>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</si>
  <si>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</si>
  <si>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</si>
  <si>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</si>
  <si>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</si>
  <si>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</si>
  <si>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</si>
  <si>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</si>
  <si>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</si>
  <si>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</si>
  <si>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</si>
  <si>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</si>
  <si>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</si>
  <si>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</si>
  <si>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</si>
  <si>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</si>
  <si>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</si>
  <si>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</si>
  <si>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</si>
  <si>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</si>
  <si>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</si>
  <si>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</si>
  <si>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</si>
  <si>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</si>
  <si>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</si>
  <si>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</si>
  <si>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</si>
  <si>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</si>
  <si>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</si>
  <si>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</si>
  <si>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</si>
  <si>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</si>
  <si>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</si>
  <si>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</si>
  <si>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</si>
  <si>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</si>
  <si>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</si>
  <si>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</si>
  <si>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</si>
  <si>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</si>
  <si>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</si>
  <si>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</si>
  <si>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</si>
  <si>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</si>
  <si>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</si>
  <si>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</si>
  <si>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</si>
  <si>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</si>
  <si>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</si>
  <si>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</si>
  <si>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</si>
  <si>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</si>
  <si>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</si>
  <si>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</si>
  <si>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</si>
  <si>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</si>
  <si>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</si>
  <si>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</si>
  <si>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</si>
  <si>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</si>
  <si>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</si>
  <si>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</si>
  <si>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</si>
  <si>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</si>
  <si>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</si>
  <si>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</si>
  <si>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</si>
  <si>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</si>
  <si>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</si>
  <si>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</si>
  <si>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</si>
  <si>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</si>
  <si>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</si>
  <si>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</si>
  <si>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</si>
  <si>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</si>
  <si>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</si>
  <si>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</si>
  <si>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</si>
  <si>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</si>
  <si>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</si>
  <si>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</si>
  <si>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</si>
  <si>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</si>
  <si>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</si>
  <si>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</si>
  <si>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</si>
  <si>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</si>
  <si>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</si>
  <si>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</si>
  <si>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</si>
  <si>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</si>
  <si>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</si>
  <si>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</si>
  <si>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</si>
  <si>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</si>
  <si>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</si>
  <si>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</si>
  <si>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</si>
  <si>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</si>
  <si>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</si>
  <si>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</si>
  <si>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</si>
  <si>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</si>
  <si>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</si>
  <si>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</si>
  <si>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</si>
  <si>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</si>
  <si>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</si>
  <si>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</si>
  <si>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</si>
  <si>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</si>
  <si>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</si>
  <si>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</si>
  <si>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</si>
  <si>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</si>
  <si>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</si>
  <si>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</si>
  <si>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</si>
  <si>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</si>
  <si>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</si>
  <si>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</si>
  <si>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</si>
  <si>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</si>
  <si>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</si>
  <si>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</si>
  <si>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</si>
  <si>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</si>
  <si>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</si>
  <si>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</si>
  <si>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</si>
  <si>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</si>
  <si>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</si>
  <si>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</si>
  <si>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</si>
  <si>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</si>
  <si>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</si>
  <si>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</si>
  <si>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</si>
  <si>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</si>
  <si>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</si>
  <si>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</si>
  <si>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</si>
  <si>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</si>
  <si>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</si>
  <si>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</si>
  <si>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</si>
  <si>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</si>
  <si>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</si>
  <si>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</si>
  <si>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</si>
  <si>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</si>
  <si>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</si>
  <si>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</si>
  <si>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</si>
  <si>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</si>
  <si>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</si>
  <si>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</si>
  <si>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</si>
  <si>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</si>
  <si>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</si>
  <si>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</si>
  <si>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</si>
  <si>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</si>
  <si>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</si>
  <si>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</si>
  <si>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</si>
  <si>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</si>
  <si>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</si>
  <si>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</si>
  <si>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</si>
  <si>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</si>
  <si>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</si>
  <si>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</si>
  <si>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</si>
  <si>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</si>
  <si>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</si>
  <si>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</si>
  <si>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</si>
  <si>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</si>
  <si>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</si>
  <si>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</si>
  <si>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</si>
  <si>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</si>
  <si>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</si>
  <si>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</si>
  <si>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</si>
  <si>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</si>
  <si>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</si>
  <si>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</si>
  <si>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</si>
  <si>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</si>
  <si>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</si>
  <si>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</si>
  <si>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</si>
  <si>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</si>
  <si>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</si>
  <si>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</si>
  <si>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</si>
  <si>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</si>
  <si>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</si>
  <si>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</si>
  <si>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</si>
  <si>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</si>
  <si>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</si>
  <si>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</si>
  <si>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</si>
  <si>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</si>
  <si>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</si>
  <si>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</si>
  <si>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</si>
  <si>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</si>
  <si>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</si>
  <si>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</si>
  <si>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</si>
  <si>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</si>
  <si>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</si>
  <si>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</si>
  <si>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</si>
  <si>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</si>
  <si>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</si>
  <si>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</si>
  <si>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</si>
  <si>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</si>
  <si>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</si>
  <si>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</si>
  <si>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</si>
  <si>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</si>
  <si>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</si>
  <si>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</si>
  <si>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</si>
  <si>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</si>
  <si>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</si>
  <si>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</si>
  <si>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</si>
  <si>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</si>
  <si>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</si>
  <si>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</si>
  <si>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</si>
  <si>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</si>
  <si>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</si>
  <si>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</si>
  <si>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</si>
  <si>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</si>
  <si>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</si>
  <si>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</si>
  <si>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</si>
  <si>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</si>
  <si>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</si>
  <si>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</si>
  <si>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</si>
  <si>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</si>
  <si>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</si>
  <si>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</si>
  <si>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</si>
  <si>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</si>
  <si>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</si>
  <si>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</si>
  <si>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</si>
  <si>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</si>
  <si>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</si>
  <si>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</si>
  <si>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</si>
  <si>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</si>
  <si>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</si>
  <si>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</si>
  <si>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</si>
  <si>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</si>
  <si>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</si>
  <si>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</si>
  <si>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</si>
  <si>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</si>
  <si>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</si>
  <si>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</si>
  <si>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</si>
  <si>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</si>
  <si>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</si>
  <si>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</si>
  <si>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</si>
  <si>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</si>
  <si>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</si>
  <si>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</si>
  <si>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</si>
  <si>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</si>
  <si>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</si>
  <si>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</si>
  <si>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</si>
  <si>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</si>
  <si>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</si>
  <si>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</si>
  <si>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</si>
  <si>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</si>
  <si>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</si>
  <si>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</si>
  <si>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</si>
  <si>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</si>
  <si>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</si>
  <si>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</si>
  <si>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</si>
  <si>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</si>
  <si>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</si>
  <si>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</si>
  <si>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</si>
  <si>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</si>
  <si>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</si>
  <si>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</si>
  <si>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</si>
  <si>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</si>
  <si>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</si>
  <si>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</si>
  <si>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</si>
  <si>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</si>
  <si>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</si>
  <si>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</si>
  <si>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</si>
  <si>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</si>
  <si>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</si>
  <si>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</si>
  <si>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</si>
  <si>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</si>
  <si>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</si>
  <si>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</si>
  <si>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</si>
  <si>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</si>
  <si>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</si>
  <si>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</si>
  <si>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</si>
  <si>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</si>
  <si>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</si>
  <si>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</si>
  <si>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</si>
  <si>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</si>
  <si>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</si>
  <si>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</si>
  <si>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</si>
  <si>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</si>
  <si>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</si>
  <si>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</si>
  <si>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</si>
  <si>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</si>
  <si>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</si>
  <si>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</si>
  <si>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</si>
  <si>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</si>
  <si>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</si>
  <si>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</si>
  <si>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</si>
  <si>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</si>
  <si>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</si>
  <si>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</si>
  <si>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</si>
  <si>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</si>
  <si>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</si>
  <si>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</si>
  <si>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</si>
  <si>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</si>
  <si>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</si>
  <si>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</si>
  <si>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</si>
  <si>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</si>
  <si>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</si>
  <si>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</si>
  <si>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</si>
  <si>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</si>
  <si>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</si>
  <si>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</si>
  <si>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</si>
  <si>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</si>
  <si>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</si>
  <si>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</si>
  <si>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</si>
  <si>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</si>
  <si>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</si>
  <si>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</si>
  <si>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</si>
  <si>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</si>
  <si>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</si>
  <si>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</si>
  <si>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</si>
  <si>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</si>
  <si>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</si>
  <si>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</si>
  <si>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</si>
  <si>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</si>
  <si>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</si>
  <si>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</si>
  <si>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</si>
  <si>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</si>
  <si>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</si>
  <si>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</si>
  <si>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</si>
  <si>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</si>
  <si>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</si>
  <si>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</si>
  <si>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</si>
  <si>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</si>
  <si>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</si>
  <si>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</si>
  <si>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</si>
  <si>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</si>
  <si>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</si>
  <si>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</si>
  <si>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</si>
  <si>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</si>
  <si>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</si>
  <si>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</si>
  <si>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</si>
  <si>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</si>
  <si>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</si>
  <si>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</si>
  <si>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</si>
  <si>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</si>
  <si>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</si>
  <si>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</si>
  <si>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</si>
  <si>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</si>
  <si>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</si>
  <si>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</si>
  <si>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</si>
  <si>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</si>
  <si>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</si>
  <si>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</si>
  <si>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</si>
  <si>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</si>
  <si>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</si>
  <si>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</si>
  <si>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</si>
  <si>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</si>
  <si>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</si>
  <si>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</si>
  <si>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</si>
  <si>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</si>
  <si>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</si>
  <si>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</si>
  <si>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</si>
  <si>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</si>
  <si>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</si>
  <si>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</si>
  <si>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</si>
  <si>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</si>
  <si>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</si>
  <si>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</si>
  <si>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</si>
  <si>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</si>
  <si>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</si>
  <si>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</si>
  <si>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</si>
  <si>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</si>
  <si>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</si>
  <si>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</si>
  <si>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</si>
  <si>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</si>
  <si>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</si>
  <si>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</si>
  <si>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</si>
  <si>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</si>
  <si>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</si>
  <si>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</si>
  <si>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</si>
  <si>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</si>
  <si>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</si>
  <si>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</si>
  <si>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</si>
  <si>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</si>
  <si>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</si>
  <si>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</si>
  <si>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</si>
  <si>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</si>
  <si>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</si>
  <si>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</si>
  <si>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</si>
  <si>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</si>
  <si>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</si>
  <si>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</si>
  <si>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</si>
  <si>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</si>
  <si>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</si>
  <si>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</si>
  <si>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</si>
  <si>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</si>
  <si>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</si>
  <si>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</si>
  <si>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</si>
  <si>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</si>
  <si>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</si>
  <si>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</si>
  <si>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</si>
  <si>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</si>
  <si>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</si>
  <si>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</si>
  <si>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</si>
  <si>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</si>
  <si>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</si>
  <si>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</si>
  <si>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</si>
  <si>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</si>
  <si>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</si>
  <si>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</si>
  <si>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</si>
  <si>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</si>
  <si>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</si>
  <si>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</si>
  <si>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</si>
  <si>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</si>
  <si>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</si>
  <si>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</si>
  <si>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</si>
  <si>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</si>
  <si>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</si>
  <si>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</si>
  <si>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</si>
  <si>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</si>
  <si>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</si>
  <si>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</si>
  <si>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</si>
  <si>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</si>
  <si>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</si>
  <si>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</si>
  <si>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</si>
  <si>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</si>
  <si>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</si>
  <si>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</si>
  <si>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</si>
  <si>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</si>
  <si>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</si>
  <si>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</si>
  <si>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</si>
  <si>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</si>
  <si>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</si>
  <si>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</si>
  <si>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</si>
  <si>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</si>
  <si>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</si>
  <si>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</si>
  <si>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</si>
  <si>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</si>
  <si>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</si>
  <si>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</si>
  <si>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</si>
  <si>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</si>
  <si>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</si>
  <si>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</si>
  <si>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</si>
  <si>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</si>
  <si>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</si>
  <si>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</si>
  <si>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</si>
  <si>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</si>
  <si>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</si>
  <si>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</si>
  <si>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</si>
  <si>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</si>
  <si>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</si>
  <si>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</si>
  <si>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</si>
  <si>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</si>
  <si>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</si>
  <si>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</si>
  <si>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</si>
  <si>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</si>
  <si>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</si>
  <si>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</si>
  <si>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</si>
  <si>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</si>
  <si>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</si>
  <si>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</si>
  <si>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</si>
  <si>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</si>
  <si>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</si>
  <si>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</si>
  <si>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</si>
  <si>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</si>
  <si>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</si>
  <si>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</si>
  <si>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</si>
  <si>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</si>
  <si>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</si>
  <si>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</si>
  <si>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</si>
  <si>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</si>
  <si>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</si>
  <si>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</si>
  <si>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</si>
  <si>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</si>
  <si>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</si>
  <si>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</si>
  <si>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</si>
  <si>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</si>
  <si>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</si>
  <si>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</si>
  <si>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</si>
  <si>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</si>
  <si>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</si>
  <si>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</si>
  <si>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</si>
  <si>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</si>
  <si>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</si>
  <si>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</si>
  <si>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</si>
  <si>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</si>
  <si>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</si>
  <si>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</si>
  <si>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</si>
  <si>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</si>
  <si>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</si>
  <si>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</si>
  <si>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</si>
  <si>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</si>
  <si>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</si>
  <si>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</si>
  <si>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</si>
  <si>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</si>
  <si>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</si>
  <si>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</si>
  <si>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</si>
  <si>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</si>
  <si>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</si>
  <si>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</si>
  <si>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</si>
  <si>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</si>
  <si>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</si>
  <si>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</si>
  <si>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</si>
  <si>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</si>
  <si>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</si>
  <si>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</si>
  <si>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</si>
  <si>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</si>
  <si>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</si>
  <si>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</si>
  <si>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</si>
  <si>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</si>
  <si>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</si>
  <si>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</si>
  <si>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</si>
  <si>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</si>
  <si>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</si>
  <si>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</si>
  <si>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</si>
  <si>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</si>
  <si>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</si>
  <si>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</si>
  <si>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</si>
  <si>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</si>
  <si>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</si>
  <si>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</si>
  <si>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</si>
  <si>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</si>
  <si>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</si>
  <si>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</si>
  <si>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</si>
  <si>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</si>
  <si>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</si>
  <si>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</si>
  <si>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</si>
  <si>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</si>
  <si>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</si>
  <si>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</si>
  <si>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</si>
  <si>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</si>
  <si>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</si>
  <si>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</si>
  <si>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</si>
  <si>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</si>
  <si>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</si>
  <si>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</si>
  <si>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</si>
  <si>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</si>
  <si>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</si>
  <si>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</si>
  <si>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</si>
  <si>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</si>
  <si>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</si>
  <si>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</si>
  <si>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</si>
  <si>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</si>
  <si>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</si>
  <si>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</si>
  <si>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</si>
  <si>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</si>
  <si>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</si>
  <si>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</si>
  <si>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</si>
  <si>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</si>
  <si>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</si>
  <si>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</si>
  <si>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</si>
  <si>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</si>
  <si>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</si>
  <si>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</si>
  <si>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</si>
  <si>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</si>
  <si>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</si>
  <si>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</si>
  <si>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</si>
  <si>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</si>
  <si>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</si>
  <si>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</si>
  <si>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</si>
  <si>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</si>
  <si>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</si>
  <si>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</si>
  <si>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</si>
  <si>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</si>
  <si>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</si>
  <si>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</si>
  <si>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</si>
  <si>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</si>
  <si>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</si>
  <si>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</si>
  <si>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</si>
  <si>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</si>
  <si>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</si>
  <si>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</si>
  <si>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</si>
  <si>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</si>
  <si>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</si>
  <si>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</si>
  <si>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</si>
  <si>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</si>
  <si>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</si>
  <si>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</si>
  <si>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</si>
  <si>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</si>
  <si>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</si>
  <si>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</si>
  <si>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</si>
  <si>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</si>
  <si>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</si>
  <si>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</si>
  <si>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</si>
  <si>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</si>
  <si>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</si>
  <si>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</si>
  <si>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</si>
  <si>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</si>
  <si>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</si>
  <si>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</si>
  <si>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</si>
  <si>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</si>
  <si>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</si>
  <si>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</si>
  <si>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</si>
  <si>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</si>
  <si>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</si>
  <si>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</si>
  <si>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</si>
  <si>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</si>
  <si>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</si>
  <si>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</si>
  <si>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</si>
  <si>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</si>
  <si>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</si>
  <si>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</si>
  <si>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</si>
  <si>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</si>
  <si>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</si>
  <si>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</si>
  <si>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</si>
  <si>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</si>
  <si>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</si>
  <si>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</si>
  <si>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</si>
  <si>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</si>
  <si>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</si>
  <si>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</si>
  <si>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</si>
  <si>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</si>
  <si>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</si>
  <si>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</si>
  <si>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</si>
  <si>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</si>
  <si>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</si>
  <si>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</si>
  <si>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</si>
  <si>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</si>
  <si>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</si>
  <si>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</si>
  <si>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</si>
  <si>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</si>
  <si>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</si>
  <si>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</si>
  <si>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</si>
  <si>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</si>
  <si>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</si>
  <si>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</si>
  <si>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</si>
  <si>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</si>
  <si>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</si>
  <si>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</si>
  <si>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</si>
  <si>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</si>
  <si>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</si>
  <si>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</si>
  <si>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</si>
  <si>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</si>
  <si>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</si>
  <si>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</si>
  <si>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</si>
  <si>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</si>
  <si>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</si>
  <si>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</si>
  <si>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</si>
  <si>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</si>
  <si>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</si>
  <si>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</si>
  <si>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</si>
  <si>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</si>
  <si>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</si>
  <si>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</si>
  <si>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</si>
  <si>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</si>
  <si>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</si>
  <si>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</si>
  <si>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</si>
  <si>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</si>
  <si>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</si>
  <si>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</si>
  <si>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</si>
  <si>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</si>
  <si>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</si>
  <si>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</si>
  <si>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</si>
  <si>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</si>
  <si>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</si>
  <si>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</si>
  <si>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</si>
  <si>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</si>
  <si>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</si>
  <si>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</si>
  <si>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</si>
  <si>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</si>
  <si>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</si>
  <si>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</si>
  <si>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</si>
  <si>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</si>
  <si>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</si>
  <si>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</si>
  <si>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</si>
  <si>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</si>
  <si>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</si>
  <si>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</si>
  <si>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</si>
  <si>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</si>
  <si>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</si>
  <si>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</si>
  <si>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</si>
  <si>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</si>
  <si>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</si>
  <si>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</si>
  <si>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</si>
  <si>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</si>
  <si>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</si>
  <si>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</si>
  <si>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</si>
  <si>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</si>
  <si>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</si>
  <si>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</si>
  <si>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</si>
  <si>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</si>
  <si>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</si>
  <si>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</si>
  <si>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</si>
  <si>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</si>
  <si>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</si>
  <si>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</si>
  <si>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</si>
  <si>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</si>
  <si>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</si>
  <si>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</si>
  <si>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</si>
  <si>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</si>
  <si>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</si>
  <si>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</si>
  <si>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</si>
  <si>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</si>
  <si>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</si>
  <si>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</si>
  <si>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</si>
  <si>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</si>
  <si>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</si>
  <si>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</si>
  <si>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</si>
  <si>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</si>
  <si>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</si>
  <si>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</si>
  <si>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</si>
  <si>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</si>
  <si>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</si>
  <si>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</si>
  <si>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</si>
  <si>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</si>
  <si>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</si>
  <si>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</si>
  <si>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</si>
  <si>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</si>
  <si>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</si>
  <si>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</si>
  <si>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</si>
  <si>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</si>
  <si>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</si>
  <si>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</si>
  <si>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</si>
  <si>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</si>
  <si>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</si>
  <si>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</si>
  <si>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</si>
  <si>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</si>
  <si>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</si>
  <si>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</si>
  <si>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</si>
  <si>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</si>
  <si>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</si>
  <si>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</si>
  <si>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</si>
  <si>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</si>
  <si>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</si>
  <si>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</si>
  <si>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</si>
  <si>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</si>
  <si>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</si>
  <si>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</si>
  <si>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</si>
  <si>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</si>
  <si>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</si>
  <si>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</si>
  <si>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</si>
  <si>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</si>
  <si>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</si>
  <si>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</si>
  <si>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</si>
  <si>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</si>
  <si>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</si>
  <si>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</si>
  <si>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</si>
  <si>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</si>
  <si>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</si>
  <si>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</si>
  <si>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</si>
  <si>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</si>
  <si>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</si>
  <si>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</si>
  <si>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</si>
  <si>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</si>
  <si>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</si>
  <si>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</si>
  <si>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</si>
  <si>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</si>
  <si>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</si>
  <si>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</si>
  <si>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</si>
  <si>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</si>
  <si>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</si>
  <si>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</si>
  <si>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</si>
  <si>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</si>
  <si>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</si>
  <si>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</si>
  <si>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</si>
  <si>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</si>
  <si>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</si>
  <si>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</si>
  <si>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</si>
  <si>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</si>
  <si>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</si>
  <si>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</si>
  <si>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</si>
  <si>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</si>
  <si>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</si>
  <si>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</si>
  <si>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</si>
  <si>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</si>
  <si>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</si>
  <si>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</si>
  <si>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</si>
  <si>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</si>
  <si>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</si>
  <si>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</si>
  <si>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</si>
  <si>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</si>
  <si>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</si>
  <si>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</si>
  <si>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</si>
  <si>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</si>
  <si>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</si>
  <si>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</si>
  <si>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</si>
  <si>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</si>
  <si>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</si>
  <si>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</si>
  <si>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</si>
  <si>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</si>
  <si>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</si>
  <si>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</si>
  <si>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</si>
  <si>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</si>
  <si>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</si>
  <si>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</si>
  <si>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</si>
  <si>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</si>
  <si>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</si>
  <si>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</si>
  <si>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</si>
  <si>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</si>
  <si>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</si>
  <si>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</si>
  <si>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</si>
  <si>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</si>
  <si>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</si>
  <si>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</si>
  <si>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</si>
  <si>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</si>
  <si>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</si>
  <si>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</si>
  <si>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</si>
  <si>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</si>
  <si>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</si>
  <si>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</si>
  <si>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</si>
  <si>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</si>
  <si>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</si>
  <si>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</si>
  <si>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</si>
  <si>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</si>
  <si>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</si>
  <si>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</si>
  <si>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</si>
  <si>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</si>
  <si>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</si>
  <si>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</si>
  <si>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</si>
  <si>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</si>
  <si>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</si>
  <si>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</si>
  <si>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</si>
  <si>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</si>
  <si>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</si>
  <si>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</si>
  <si>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</si>
  <si>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</si>
  <si>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</si>
  <si>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</si>
  <si>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</si>
  <si>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</si>
  <si>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</si>
  <si>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</si>
  <si>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</si>
  <si>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</si>
  <si>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</si>
  <si>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</si>
  <si>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</si>
  <si>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</si>
  <si>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</si>
  <si>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</si>
  <si>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</si>
  <si>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</si>
  <si>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</si>
  <si>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</si>
  <si>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</si>
  <si>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</si>
  <si>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</si>
  <si>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</si>
  <si>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</si>
  <si>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</si>
  <si>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</si>
  <si>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</si>
  <si>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</si>
  <si>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</si>
  <si>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</si>
  <si>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</si>
  <si>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</si>
  <si>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</si>
  <si>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</si>
  <si>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</si>
  <si>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</si>
  <si>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</si>
  <si>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</si>
  <si>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</si>
  <si>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</si>
  <si>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</si>
  <si>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</si>
  <si>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</si>
  <si>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</si>
  <si>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</si>
  <si>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</si>
  <si>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</si>
  <si>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</si>
  <si>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</si>
  <si>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</si>
  <si>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</si>
  <si>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</si>
  <si>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</si>
  <si>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</si>
  <si>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</si>
  <si>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</si>
  <si>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</si>
  <si>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</si>
  <si>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</si>
  <si>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</si>
  <si>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</si>
  <si>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</si>
  <si>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</si>
  <si>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</si>
  <si>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</si>
  <si>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</si>
  <si>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</si>
  <si>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</si>
  <si>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</si>
  <si>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</si>
  <si>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</si>
  <si>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</si>
  <si>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</si>
  <si>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</si>
  <si>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</si>
  <si>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</si>
  <si>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</si>
  <si>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</si>
  <si>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</si>
  <si>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</si>
  <si>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</si>
  <si>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</si>
  <si>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</si>
  <si>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</si>
  <si>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</si>
  <si>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</si>
  <si>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</si>
  <si>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</si>
  <si>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</si>
  <si>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</si>
  <si>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</si>
  <si>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</si>
  <si>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</si>
  <si>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</si>
  <si>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</si>
  <si>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</si>
  <si>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</si>
  <si>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</si>
  <si>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</si>
  <si>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</si>
  <si>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</si>
  <si>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</si>
  <si>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</si>
  <si>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</si>
  <si>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</si>
  <si>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</si>
  <si>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</si>
  <si>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</si>
  <si>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</si>
  <si>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</si>
  <si>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</si>
  <si>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</si>
  <si>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</si>
  <si>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</si>
  <si>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</si>
  <si>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</si>
  <si>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</si>
  <si>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</si>
  <si>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</si>
  <si>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</si>
  <si>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</si>
  <si>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</si>
  <si>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</si>
  <si>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</si>
  <si>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</si>
  <si>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</si>
  <si>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</si>
  <si>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</si>
  <si>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</si>
  <si>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</si>
  <si>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</si>
  <si>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</si>
  <si>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</si>
  <si>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</si>
  <si>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</si>
  <si>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</si>
  <si>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</si>
  <si>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</si>
  <si>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</si>
  <si>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</si>
  <si>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</si>
  <si>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</si>
  <si>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</si>
  <si>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</si>
  <si>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</si>
  <si>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</si>
  <si>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</si>
  <si>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</si>
  <si>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</si>
  <si>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</si>
  <si>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</si>
  <si>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</si>
  <si>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</si>
  <si>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</si>
  <si>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</si>
  <si>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</si>
  <si>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</si>
  <si>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</si>
  <si>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</si>
  <si>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</si>
  <si>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</si>
  <si>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</si>
  <si>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</si>
  <si>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</si>
  <si>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</si>
  <si>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</si>
  <si>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</si>
  <si>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</si>
  <si>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</si>
  <si>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</si>
  <si>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</si>
  <si>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</si>
  <si>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</si>
  <si>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</si>
  <si>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</si>
  <si>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</si>
  <si>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</si>
  <si>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</si>
  <si>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</si>
  <si>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</si>
  <si>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</si>
  <si>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</si>
  <si>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</si>
  <si>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</si>
  <si>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</si>
  <si>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</si>
  <si>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</si>
  <si>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</si>
  <si>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</si>
  <si>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</si>
  <si>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</si>
  <si>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</si>
  <si>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</si>
  <si>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</si>
  <si>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</si>
  <si>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</si>
  <si>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</si>
  <si>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</si>
  <si>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</si>
  <si>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</si>
  <si>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</si>
  <si>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</si>
  <si>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</si>
  <si>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</si>
  <si>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</si>
  <si>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</si>
  <si>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</si>
  <si>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</si>
  <si>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</si>
  <si>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</si>
  <si>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</si>
  <si>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</si>
  <si>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</si>
  <si>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</si>
  <si>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</si>
  <si>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</si>
  <si>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</si>
  <si>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</si>
  <si>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</si>
  <si>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</si>
  <si>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</si>
  <si>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</si>
  <si>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</si>
  <si>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</si>
  <si>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</si>
  <si>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</si>
  <si>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</si>
  <si>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</si>
  <si>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</si>
  <si>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</si>
  <si>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</si>
  <si>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</si>
  <si>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</si>
  <si>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</si>
  <si>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</si>
  <si>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</si>
  <si>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</si>
  <si>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</si>
  <si>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</si>
  <si>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</si>
  <si>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</si>
  <si>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</si>
  <si>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</si>
  <si>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</si>
  <si>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</si>
  <si>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</si>
  <si>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</si>
  <si>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</si>
  <si>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</si>
  <si>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</si>
  <si>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</si>
  <si>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</si>
  <si>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</si>
  <si>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</si>
  <si>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</si>
  <si>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</si>
  <si>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</si>
  <si>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</si>
  <si>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</si>
  <si>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</si>
  <si>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</si>
  <si>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</si>
  <si>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</si>
  <si>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</si>
  <si>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</si>
  <si>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</si>
  <si>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</si>
  <si>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</si>
  <si>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</si>
  <si>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</si>
  <si>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</si>
  <si>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</si>
  <si>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</si>
  <si>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</si>
  <si>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</si>
  <si>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</si>
  <si>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</si>
  <si>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</si>
  <si>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</si>
  <si>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</si>
  <si>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</si>
  <si>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</si>
  <si>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</si>
  <si>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</si>
  <si>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</si>
  <si>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</si>
  <si>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</si>
  <si>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</si>
  <si>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</si>
  <si>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</si>
  <si>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</si>
  <si>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</si>
  <si>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</si>
  <si>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</si>
  <si>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</si>
  <si>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</si>
  <si>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</si>
  <si>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</si>
  <si>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</si>
  <si>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</si>
  <si>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</si>
  <si>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</si>
  <si>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</si>
  <si>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</si>
  <si>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</si>
  <si>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</si>
  <si>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</si>
  <si>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</si>
  <si>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</si>
  <si>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</si>
  <si>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</si>
  <si>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</si>
  <si>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</si>
  <si>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</si>
  <si>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</si>
  <si>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</si>
  <si>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</si>
  <si>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</si>
  <si>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</si>
  <si>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</si>
  <si>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</si>
  <si>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</si>
  <si>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</si>
  <si>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</si>
  <si>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</si>
  <si>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</si>
  <si>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</si>
  <si>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</si>
  <si>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</si>
  <si>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</si>
  <si>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</si>
  <si>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</si>
  <si>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</si>
  <si>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</si>
  <si>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</si>
  <si>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</si>
  <si>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</si>
  <si>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</si>
  <si>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</si>
  <si>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</si>
  <si>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</si>
  <si>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</si>
  <si>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</si>
  <si>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</si>
  <si>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</si>
  <si>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</si>
  <si>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</si>
  <si>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</si>
  <si>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</si>
  <si>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</si>
  <si>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</si>
  <si>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</si>
  <si>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</si>
  <si>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</si>
  <si>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</si>
  <si>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</si>
  <si>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</si>
  <si>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</si>
  <si>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</si>
  <si>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</si>
  <si>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</si>
  <si>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</si>
  <si>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</si>
  <si>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</si>
  <si>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</si>
  <si>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</si>
  <si>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</si>
  <si>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</si>
  <si>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</si>
  <si>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</si>
  <si>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</si>
  <si>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</si>
  <si>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</si>
  <si>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</si>
  <si>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</si>
  <si>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</si>
  <si>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</si>
  <si>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</si>
  <si>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</si>
  <si>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</si>
  <si>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</si>
  <si>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</si>
  <si>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</si>
  <si>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</si>
  <si>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</si>
  <si>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</si>
  <si>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</si>
  <si>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</si>
  <si>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</si>
  <si>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</si>
  <si>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</si>
  <si>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</si>
  <si>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</si>
  <si>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</si>
  <si>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</si>
  <si>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</si>
  <si>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</si>
  <si>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</si>
  <si>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</si>
  <si>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</si>
  <si>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</si>
  <si>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</si>
  <si>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</si>
  <si>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</si>
  <si>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</si>
  <si>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</si>
  <si>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</si>
  <si>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</si>
  <si>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</si>
  <si>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</si>
  <si>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</si>
  <si>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</si>
  <si>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</si>
  <si>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</si>
  <si>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</si>
  <si>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</si>
  <si>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</si>
  <si>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</si>
  <si>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</si>
  <si>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</si>
  <si>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</si>
  <si>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</si>
  <si>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</si>
  <si>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</si>
  <si>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</si>
  <si>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</si>
  <si>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</si>
  <si>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</si>
  <si>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</si>
  <si>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</si>
  <si>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</si>
  <si>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</si>
  <si>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</si>
  <si>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</si>
  <si>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</si>
  <si>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</si>
  <si>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</si>
  <si>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</si>
  <si>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</si>
  <si>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</si>
  <si>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</si>
  <si>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</si>
  <si>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</si>
  <si>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</si>
  <si>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</si>
  <si>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</si>
  <si>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</si>
  <si>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</si>
  <si>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</si>
  <si>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</si>
  <si>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</si>
  <si>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</si>
  <si>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</si>
  <si>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</si>
  <si>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</si>
  <si>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</si>
  <si>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</si>
  <si>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</si>
  <si>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</si>
  <si>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</si>
  <si>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</si>
  <si>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</si>
  <si>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</si>
  <si>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</si>
  <si>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</si>
  <si>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</si>
  <si>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</si>
  <si>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</si>
  <si>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</si>
  <si>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</si>
  <si>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</si>
  <si>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</si>
  <si>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</si>
  <si>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</si>
  <si>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</si>
  <si>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</si>
  <si>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</si>
  <si>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</si>
  <si>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</si>
  <si>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</si>
  <si>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</si>
  <si>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</si>
  <si>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</si>
  <si>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</si>
  <si>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</si>
  <si>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</si>
  <si>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</si>
  <si>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</si>
  <si>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</si>
  <si>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</si>
  <si>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</si>
  <si>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</si>
  <si>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</si>
  <si>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</si>
  <si>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</si>
  <si>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</si>
  <si>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</si>
  <si>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</si>
  <si>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</si>
  <si>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</si>
  <si>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</si>
  <si>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</si>
  <si>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</si>
  <si>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</si>
  <si>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</si>
  <si>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</si>
  <si>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</si>
  <si>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</si>
  <si>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</si>
  <si>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</si>
  <si>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</si>
  <si>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</si>
  <si>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</si>
  <si>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</si>
  <si>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</si>
  <si>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</si>
  <si>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</si>
  <si>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</si>
  <si>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</si>
  <si>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</si>
  <si>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</si>
  <si>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</si>
  <si>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</si>
  <si>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</si>
  <si>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</si>
  <si>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</si>
  <si>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</si>
  <si>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</si>
  <si>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</si>
  <si>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</si>
  <si>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</si>
  <si>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</si>
  <si>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</si>
  <si>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</si>
  <si>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</si>
  <si>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</si>
  <si>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</si>
  <si>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</si>
  <si>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</si>
  <si>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</si>
  <si>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</si>
  <si>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</si>
  <si>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</si>
  <si>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</si>
  <si>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</si>
  <si>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</si>
  <si>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</si>
  <si>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</si>
  <si>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</si>
  <si>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</si>
  <si>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</si>
  <si>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</si>
  <si>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</si>
  <si>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</si>
  <si>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</si>
  <si>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</si>
  <si>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</si>
  <si>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</si>
  <si>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</si>
  <si>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</si>
  <si>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</si>
  <si>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</si>
  <si>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</si>
  <si>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</si>
  <si>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</si>
  <si>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</si>
  <si>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</si>
  <si>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</si>
  <si>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</si>
  <si>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</si>
  <si>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</si>
  <si>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</si>
  <si>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</si>
  <si>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</si>
  <si>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</si>
  <si>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</si>
  <si>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</si>
  <si>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</si>
  <si>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</si>
  <si>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</si>
  <si>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</si>
  <si>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</si>
  <si>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</si>
  <si>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</si>
  <si>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</si>
  <si>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</si>
  <si>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</si>
  <si>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</si>
  <si>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</si>
  <si>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</si>
  <si>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</si>
  <si>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</si>
  <si>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</si>
  <si>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</si>
  <si>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</si>
  <si>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</si>
  <si>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</si>
  <si>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</si>
  <si>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</si>
  <si>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</si>
  <si>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</si>
  <si>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</si>
  <si>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</si>
  <si>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</si>
  <si>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</si>
  <si>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</si>
  <si>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</si>
  <si>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</si>
  <si>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</si>
  <si>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</si>
  <si>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</si>
  <si>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</si>
  <si>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</si>
  <si>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</si>
  <si>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</si>
  <si>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</si>
  <si>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</si>
  <si>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</si>
  <si>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</si>
  <si>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</si>
  <si>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</si>
  <si>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</si>
  <si>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</si>
  <si>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</si>
  <si>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</si>
  <si>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</si>
  <si>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</si>
  <si>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</si>
  <si>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</si>
  <si>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</si>
  <si>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</si>
  <si>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</si>
  <si>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</si>
  <si>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</si>
  <si>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</si>
  <si>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</si>
  <si>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</si>
  <si>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</si>
  <si>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</si>
  <si>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</si>
  <si>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</si>
  <si>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</si>
  <si>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</si>
  <si>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</si>
  <si>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</si>
  <si>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</si>
  <si>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</si>
  <si>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</si>
  <si>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</si>
  <si>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</si>
  <si>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</si>
  <si>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</si>
  <si>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</si>
  <si>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</si>
  <si>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</si>
  <si>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</si>
  <si>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</si>
  <si>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</si>
  <si>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</si>
  <si>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</si>
  <si>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</si>
  <si>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</si>
  <si>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</si>
  <si>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</si>
  <si>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</si>
  <si>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</si>
  <si>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</si>
  <si>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</si>
  <si>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</si>
  <si>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</si>
  <si>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</si>
  <si>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</si>
  <si>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</si>
  <si>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</si>
  <si>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</si>
  <si>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</si>
  <si>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</si>
  <si>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</si>
  <si>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</si>
  <si>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</si>
  <si>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</si>
  <si>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</si>
  <si>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</si>
  <si>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</si>
  <si>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</si>
  <si>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</si>
  <si>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</si>
  <si>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</si>
  <si>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</si>
  <si>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</si>
  <si>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</si>
  <si>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</si>
  <si>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</si>
  <si>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</si>
  <si>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</si>
  <si>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</si>
  <si>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</si>
  <si>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</si>
  <si>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</si>
  <si>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</si>
  <si>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</si>
  <si>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</si>
  <si>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</si>
  <si>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</si>
  <si>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</si>
  <si>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</si>
  <si>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</si>
  <si>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</si>
  <si>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</si>
  <si>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</si>
  <si>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</si>
  <si>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</si>
  <si>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</si>
  <si>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</si>
  <si>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</si>
  <si>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</si>
  <si>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</si>
  <si>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</si>
  <si>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</si>
  <si>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</si>
  <si>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</si>
  <si>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</si>
  <si>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</si>
  <si>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</si>
  <si>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</si>
  <si>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</si>
  <si>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</si>
  <si>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</si>
  <si>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</si>
  <si>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</si>
  <si>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</si>
  <si>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</si>
  <si>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</si>
  <si>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</si>
  <si>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</si>
  <si>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</si>
  <si>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</si>
  <si>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</si>
  <si>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</si>
  <si>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</si>
  <si>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</si>
  <si>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</si>
  <si>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</si>
  <si>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</si>
  <si>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</si>
  <si>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</si>
  <si>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</si>
  <si>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</si>
  <si>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</si>
  <si>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</si>
  <si>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</si>
  <si>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</si>
  <si>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</si>
  <si>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</si>
  <si>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</si>
  <si>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</si>
  <si>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</si>
  <si>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</si>
  <si>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</si>
  <si>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</si>
  <si>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</si>
  <si>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</si>
  <si>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</si>
  <si>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</si>
  <si>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</si>
  <si>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</si>
  <si>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</si>
  <si>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</si>
  <si>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</si>
  <si>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</si>
  <si>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</si>
  <si>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</si>
  <si>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</si>
  <si>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</si>
  <si>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</si>
  <si>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</si>
  <si>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</si>
  <si>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</si>
  <si>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</si>
  <si>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</si>
  <si>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</si>
  <si>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</si>
  <si>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</si>
  <si>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</si>
  <si>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</si>
  <si>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</si>
  <si>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</si>
  <si>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</si>
  <si>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</si>
  <si>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</si>
  <si>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</si>
  <si>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</si>
  <si>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</si>
  <si>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</si>
  <si>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</si>
  <si>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</si>
  <si>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</si>
  <si>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</si>
  <si>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</si>
  <si>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</si>
  <si>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</si>
  <si>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</si>
  <si>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</si>
  <si>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</si>
  <si>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</si>
  <si>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</si>
  <si>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</si>
  <si>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</si>
  <si>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</si>
  <si>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</si>
  <si>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</si>
  <si>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</si>
  <si>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</si>
  <si>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</si>
  <si>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</si>
  <si>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</si>
  <si>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</si>
  <si>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</si>
  <si>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</si>
  <si>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</si>
  <si>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</si>
  <si>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</si>
  <si>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</si>
  <si>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</si>
  <si>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</si>
  <si>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</si>
  <si>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</si>
  <si>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</si>
  <si>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</si>
  <si>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</si>
  <si>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</si>
  <si>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</si>
  <si>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</si>
  <si>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</si>
  <si>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</si>
  <si>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</si>
  <si>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</si>
  <si>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</si>
  <si>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</si>
  <si>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</si>
  <si>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</si>
  <si>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</si>
  <si>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</si>
  <si>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</si>
  <si>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</si>
  <si>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</si>
  <si>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</si>
  <si>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</si>
  <si>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</si>
  <si>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</si>
  <si>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</si>
  <si>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</si>
  <si>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</si>
  <si>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</si>
  <si>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</si>
  <si>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</si>
  <si>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</si>
  <si>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</si>
  <si>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</si>
  <si>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</si>
  <si>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</si>
  <si>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</si>
  <si>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</si>
  <si>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</si>
  <si>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</si>
  <si>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</si>
  <si>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</si>
  <si>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</si>
  <si>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</si>
  <si>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</si>
  <si>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</si>
  <si>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</si>
  <si>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</si>
  <si>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</si>
  <si>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</si>
  <si>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</si>
  <si>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</si>
  <si>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</si>
  <si>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</si>
  <si>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</si>
  <si>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</si>
  <si>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</si>
  <si>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</si>
  <si>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</si>
  <si>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</si>
  <si>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</si>
  <si>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</si>
  <si>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</si>
  <si>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</si>
  <si>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</si>
  <si>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</si>
  <si>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</si>
  <si>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</si>
  <si>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</si>
  <si>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</si>
  <si>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</si>
  <si>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</si>
  <si>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</si>
  <si>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</si>
  <si>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</si>
  <si>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</si>
  <si>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</si>
  <si>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</si>
  <si>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</si>
  <si>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</si>
  <si>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</si>
  <si>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</si>
  <si>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</si>
  <si>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</si>
  <si>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</si>
  <si>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</si>
  <si>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</si>
  <si>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</si>
  <si>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</si>
  <si>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</si>
  <si>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</si>
  <si>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</si>
  <si>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</si>
  <si>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</si>
  <si>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</si>
  <si>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</si>
  <si>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</si>
  <si>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</si>
  <si>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</si>
  <si>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</si>
  <si>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</si>
  <si>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</si>
  <si>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</si>
  <si>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</si>
  <si>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</si>
  <si>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</si>
  <si>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</si>
  <si>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</si>
  <si>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</si>
  <si>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</si>
  <si>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</si>
  <si>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</si>
  <si>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</si>
  <si>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</si>
  <si>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</si>
  <si>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</si>
  <si>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</si>
  <si>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</si>
  <si>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</si>
  <si>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</si>
  <si>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</si>
  <si>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</si>
  <si>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</si>
  <si>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</si>
  <si>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</si>
  <si>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</si>
  <si>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</si>
  <si>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</si>
  <si>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</si>
  <si>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</si>
  <si>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</si>
  <si>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</si>
  <si>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</si>
  <si>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</si>
  <si>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</si>
  <si>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</si>
  <si>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</si>
  <si>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</si>
  <si>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</si>
  <si>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</si>
  <si>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</si>
  <si>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</si>
  <si>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</si>
  <si>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</si>
  <si>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</si>
  <si>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</si>
  <si>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</si>
  <si>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</si>
  <si>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</si>
  <si>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</si>
  <si>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</si>
  <si>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</si>
  <si>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</si>
  <si>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</si>
  <si>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</si>
  <si>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</si>
  <si>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</si>
  <si>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</si>
  <si>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</si>
  <si>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</si>
  <si>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</si>
  <si>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</si>
  <si>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</si>
  <si>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</si>
  <si>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</si>
  <si>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</si>
  <si>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</si>
  <si>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</si>
  <si>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</si>
  <si>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</si>
  <si>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</si>
  <si>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</si>
  <si>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</si>
  <si>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</si>
  <si>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</si>
  <si>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</si>
  <si>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</si>
  <si>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</si>
  <si>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</si>
  <si>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</si>
  <si>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</si>
  <si>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</si>
  <si>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</si>
  <si>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</si>
  <si>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</si>
  <si>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</si>
  <si>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</si>
  <si>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</si>
  <si>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</si>
  <si>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</si>
  <si>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</si>
  <si>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</si>
  <si>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</si>
  <si>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</si>
  <si>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</si>
  <si>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</si>
  <si>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</si>
  <si>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</si>
  <si>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</si>
  <si>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</si>
  <si>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</si>
  <si>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</si>
  <si>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</si>
  <si>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</si>
  <si>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</si>
  <si>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</si>
  <si>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</si>
  <si>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</si>
  <si>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</si>
  <si>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</si>
  <si>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</si>
  <si>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</si>
  <si>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</si>
  <si>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</si>
  <si>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</si>
  <si>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</si>
  <si>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</si>
  <si>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</si>
  <si>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</si>
  <si>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</si>
  <si>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</si>
  <si>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</si>
  <si>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</si>
  <si>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</si>
  <si>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</si>
  <si>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</si>
  <si>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</si>
  <si>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</si>
  <si>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</si>
  <si>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</si>
  <si>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</si>
  <si>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</si>
  <si>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</si>
  <si>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</si>
  <si>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</si>
  <si>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</si>
  <si>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</si>
  <si>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</si>
  <si>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</si>
  <si>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</si>
  <si>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</si>
  <si>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</si>
  <si>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</si>
  <si>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</si>
  <si>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</si>
  <si>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</si>
  <si>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</si>
  <si>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</si>
  <si>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</si>
  <si>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</si>
  <si>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</si>
  <si>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</si>
  <si>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</si>
  <si>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</si>
  <si>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</si>
  <si>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</si>
  <si>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</si>
  <si>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</si>
  <si>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</si>
  <si>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</si>
  <si>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</si>
  <si>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</si>
  <si>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</si>
  <si>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</si>
  <si>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</si>
  <si>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</si>
  <si>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</si>
  <si>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</si>
  <si>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</si>
  <si>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</si>
  <si>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</si>
  <si>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</si>
  <si>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</si>
  <si>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</si>
  <si>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</si>
  <si>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</si>
  <si>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</si>
  <si>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</si>
  <si>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</si>
  <si>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</si>
  <si>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</si>
  <si>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</si>
  <si>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</si>
  <si>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</si>
  <si>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</si>
  <si>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</si>
  <si>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</si>
  <si>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</si>
  <si>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</si>
  <si>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</si>
  <si>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</si>
  <si>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</si>
  <si>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</si>
  <si>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</si>
  <si>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</si>
  <si>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</si>
  <si>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</si>
  <si>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</si>
  <si>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</si>
  <si>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</si>
  <si>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</si>
  <si>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</si>
  <si>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</si>
  <si>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</si>
  <si>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</si>
  <si>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</si>
  <si>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</si>
  <si>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</si>
  <si>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</si>
  <si>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</si>
  <si>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</si>
  <si>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</si>
  <si>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</si>
  <si>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</si>
  <si>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</si>
  <si>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</si>
  <si>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</si>
  <si>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</si>
  <si>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</si>
  <si>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</si>
  <si>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</si>
  <si>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</si>
  <si>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</si>
  <si>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</si>
  <si>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</si>
  <si>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</si>
  <si>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</si>
  <si>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</si>
  <si>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</si>
  <si>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</si>
  <si>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</si>
  <si>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</si>
  <si>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</si>
  <si>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</si>
  <si>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</si>
  <si>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</si>
  <si>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</si>
  <si>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</si>
  <si>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</si>
  <si>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</si>
  <si>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</si>
  <si>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</si>
  <si>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</si>
  <si>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</si>
  <si>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</si>
  <si>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</si>
  <si>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</si>
  <si>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</si>
  <si>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</si>
  <si>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</si>
  <si>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</si>
  <si>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</si>
  <si>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</si>
  <si>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</si>
  <si>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</si>
  <si>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</si>
  <si>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</si>
  <si>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</si>
  <si>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</si>
  <si>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</si>
  <si>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</si>
  <si>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</si>
  <si>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</si>
  <si>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</si>
  <si>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</si>
  <si>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</si>
  <si>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</si>
  <si>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</si>
  <si>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</si>
  <si>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</si>
  <si>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</si>
  <si>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</si>
  <si>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</si>
  <si>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</si>
  <si>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</si>
  <si>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</si>
  <si>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</si>
  <si>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</si>
  <si>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</si>
  <si>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</si>
  <si>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</si>
  <si>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</si>
  <si>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</si>
  <si>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</si>
  <si>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</si>
  <si>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</si>
  <si>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</si>
  <si>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</si>
  <si>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</si>
  <si>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</si>
  <si>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</si>
  <si>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</si>
  <si>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</si>
  <si>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</si>
  <si>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</si>
  <si>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</si>
  <si>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</si>
  <si>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</si>
  <si>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</si>
  <si>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</si>
  <si>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</si>
  <si>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</si>
  <si>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</si>
  <si>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</si>
  <si>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</si>
  <si>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</si>
  <si>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</si>
  <si>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</si>
  <si>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</si>
  <si>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</si>
  <si>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</si>
  <si>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</si>
  <si>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</si>
  <si>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</si>
  <si>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</si>
  <si>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</si>
  <si>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</si>
  <si>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</si>
  <si>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</si>
  <si>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</si>
  <si>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</si>
  <si>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</si>
  <si>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</si>
  <si>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</si>
  <si>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</si>
  <si>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</si>
  <si>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</si>
  <si>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</si>
  <si>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</si>
  <si>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</si>
  <si>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</si>
  <si>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</si>
  <si>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</si>
  <si>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</si>
  <si>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</si>
  <si>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</si>
  <si>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</si>
  <si>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</si>
  <si>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</si>
  <si>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</si>
  <si>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</si>
  <si>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</si>
  <si>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</si>
  <si>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</si>
  <si>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</si>
  <si>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</si>
  <si>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</si>
  <si>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</si>
  <si>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</si>
  <si>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</si>
  <si>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</si>
  <si>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</si>
  <si>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</si>
  <si>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</si>
  <si>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</si>
  <si>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</si>
  <si>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</si>
  <si>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</si>
  <si>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</si>
  <si>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</si>
  <si>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</si>
  <si>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</si>
  <si>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</si>
  <si>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</si>
  <si>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</si>
  <si>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</si>
  <si>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</si>
  <si>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</si>
  <si>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</si>
  <si>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</si>
  <si>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</si>
  <si>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</si>
  <si>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</si>
  <si>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</si>
  <si>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</si>
  <si>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</si>
  <si>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</si>
  <si>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</si>
  <si>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</si>
  <si>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</si>
  <si>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</si>
  <si>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</si>
  <si>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</si>
  <si>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</si>
  <si>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</si>
  <si>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</si>
  <si>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</si>
  <si>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</si>
  <si>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</si>
  <si>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</si>
  <si>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</si>
  <si>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</si>
  <si>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</si>
  <si>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</si>
  <si>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</si>
  <si>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</si>
  <si>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</si>
  <si>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</si>
  <si>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</si>
  <si>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</si>
  <si>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</si>
  <si>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</si>
  <si>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</si>
  <si>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</si>
  <si>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</si>
  <si>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</si>
  <si>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</si>
  <si>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</si>
  <si>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</si>
  <si>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</si>
  <si>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</si>
  <si>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</si>
  <si>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</si>
  <si>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</si>
  <si>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</si>
  <si>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</si>
  <si>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</si>
  <si>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</si>
  <si>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</si>
  <si>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</si>
  <si>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</si>
  <si>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</si>
  <si>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</si>
  <si>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</si>
  <si>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</si>
  <si>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</si>
  <si>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</si>
  <si>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</si>
  <si>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</si>
  <si>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</si>
  <si>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</si>
  <si>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</si>
  <si>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</si>
  <si>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</si>
  <si>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</si>
  <si>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</si>
  <si>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</si>
  <si>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</si>
  <si>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</si>
  <si>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</si>
  <si>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</si>
  <si>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</si>
  <si>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</si>
  <si>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</si>
  <si>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</si>
  <si>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</si>
  <si>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</si>
  <si>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</si>
  <si>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</si>
  <si>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</si>
  <si>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</si>
  <si>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</si>
  <si>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</si>
  <si>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</si>
  <si>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</si>
  <si>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</si>
  <si>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</si>
  <si>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</si>
  <si>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</si>
  <si>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</si>
  <si>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</si>
  <si>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</si>
  <si>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</si>
  <si>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</si>
  <si>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</si>
  <si>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</si>
  <si>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</si>
  <si>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</si>
  <si>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</si>
  <si>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</si>
  <si>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</si>
  <si>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</si>
  <si>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</si>
  <si>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</si>
  <si>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</si>
  <si>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</si>
  <si>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</si>
  <si>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</si>
  <si>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</si>
  <si>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</si>
  <si>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</si>
  <si>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</si>
  <si>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</si>
  <si>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</si>
  <si>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</si>
  <si>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</si>
  <si>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</si>
  <si>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</si>
  <si>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</si>
  <si>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</si>
  <si>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</si>
  <si>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</si>
  <si>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</si>
  <si>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</si>
  <si>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</si>
  <si>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</si>
  <si>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</si>
  <si>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</si>
  <si>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</si>
  <si>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</si>
  <si>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</si>
  <si>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</si>
  <si>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</si>
  <si>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</si>
  <si>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</si>
  <si>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</si>
  <si>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</si>
  <si>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</si>
  <si>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</si>
  <si>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</si>
  <si>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</si>
  <si>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</si>
  <si>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</si>
  <si>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</si>
  <si>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</si>
  <si>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</si>
  <si>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</si>
  <si>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</si>
  <si>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</si>
  <si>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</si>
  <si>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</si>
  <si>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</si>
  <si>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</si>
  <si>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</si>
  <si>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</si>
  <si>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</si>
  <si>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</si>
  <si>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</si>
  <si>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</si>
  <si>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</si>
  <si>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</si>
  <si>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</si>
  <si>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</si>
  <si>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</si>
  <si>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</si>
  <si>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</si>
  <si>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</si>
  <si>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</si>
  <si>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</si>
  <si>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</si>
  <si>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</si>
  <si>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</si>
  <si>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</si>
  <si>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</si>
  <si>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</si>
  <si>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</si>
  <si>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</si>
  <si>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</si>
  <si>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</si>
  <si>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</si>
  <si>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</si>
  <si>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</si>
  <si>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</si>
  <si>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</si>
  <si>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</si>
  <si>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</si>
  <si>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</si>
  <si>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</si>
  <si>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</si>
  <si>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</si>
  <si>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</si>
  <si>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</si>
  <si>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</si>
  <si>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</si>
  <si>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</si>
  <si>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</si>
  <si>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</si>
  <si>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</si>
  <si>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</si>
  <si>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</si>
  <si>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</si>
  <si>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</si>
  <si>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</si>
  <si>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</si>
  <si>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</si>
  <si>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</si>
  <si>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</si>
  <si>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</si>
  <si>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</si>
  <si>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</si>
  <si>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</si>
  <si>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</si>
  <si>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</si>
  <si>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</si>
  <si>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</si>
  <si>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</si>
  <si>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</si>
  <si>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</si>
  <si>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</si>
  <si>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</si>
  <si>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</si>
  <si>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</si>
  <si>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</si>
  <si>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</si>
  <si>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</si>
  <si>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</si>
  <si>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</si>
  <si>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</si>
  <si>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</si>
  <si>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</si>
  <si>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</si>
  <si>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</si>
  <si>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</si>
  <si>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</si>
  <si>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</si>
  <si>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</si>
  <si>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</si>
  <si>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</si>
  <si>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</si>
  <si>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</si>
  <si>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</si>
  <si>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</si>
  <si>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</si>
  <si>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</si>
  <si>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</si>
  <si>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</si>
  <si>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</si>
  <si>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</si>
  <si>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</si>
  <si>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</si>
  <si>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</si>
  <si>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</si>
  <si>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</si>
  <si>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</si>
  <si>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</si>
  <si>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</si>
  <si>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</si>
  <si>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</si>
  <si>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</si>
  <si>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</si>
  <si>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</si>
  <si>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</si>
  <si>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</si>
  <si>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</si>
  <si>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</si>
  <si>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</si>
  <si>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</si>
  <si>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</si>
  <si>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</si>
  <si>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</si>
  <si>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</si>
  <si>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</si>
  <si>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</si>
  <si>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</si>
  <si>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</si>
  <si>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</si>
  <si>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</si>
  <si>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</si>
  <si>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</si>
  <si>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</si>
  <si>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</si>
  <si>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</si>
  <si>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</si>
  <si>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</si>
  <si>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</si>
  <si>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</si>
  <si>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</si>
  <si>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</si>
  <si>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</si>
  <si>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</si>
  <si>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</si>
  <si>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</si>
  <si>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</si>
  <si>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</si>
  <si>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</si>
  <si>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</si>
  <si>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</si>
  <si>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</si>
  <si>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</si>
  <si>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</si>
  <si>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</si>
  <si>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</si>
  <si>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</si>
  <si>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</si>
  <si>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</si>
  <si>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</si>
  <si>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</si>
  <si>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</si>
  <si>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</si>
  <si>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</si>
  <si>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</si>
  <si>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</si>
  <si>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</si>
  <si>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</si>
  <si>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</si>
  <si>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</si>
  <si>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</si>
  <si>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</si>
  <si>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</si>
  <si>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</si>
  <si>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</si>
  <si>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</si>
  <si>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</si>
  <si>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</si>
  <si>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</si>
  <si>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</si>
  <si>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</si>
  <si>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</si>
  <si>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</si>
  <si>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</si>
  <si>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</si>
  <si>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</si>
  <si>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</si>
  <si>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</si>
  <si>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</si>
  <si>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</si>
  <si>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</si>
  <si>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</si>
  <si>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</si>
  <si>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</si>
  <si>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</si>
  <si>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</si>
  <si>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</si>
  <si>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</si>
  <si>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</si>
  <si>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</si>
  <si>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</si>
  <si>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</si>
  <si>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</si>
  <si>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</si>
  <si>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</si>
  <si>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</si>
  <si>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</si>
  <si>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</si>
  <si>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</si>
  <si>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</si>
  <si>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</si>
  <si>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</si>
  <si>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</si>
  <si>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</si>
  <si>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</si>
  <si>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</si>
  <si>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</si>
  <si>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</si>
  <si>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</si>
  <si>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</si>
  <si>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</si>
  <si>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</si>
  <si>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</si>
  <si>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</si>
  <si>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</si>
  <si>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</si>
  <si>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</si>
  <si>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</si>
  <si>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</si>
  <si>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</si>
  <si>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</si>
  <si>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</si>
  <si>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</si>
  <si>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</si>
  <si>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</si>
  <si>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</si>
  <si>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</si>
  <si>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</si>
  <si>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</si>
  <si>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</si>
  <si>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</si>
  <si>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</si>
  <si>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</si>
  <si>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</si>
  <si>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</si>
  <si>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</si>
  <si>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</si>
  <si>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</si>
  <si>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</si>
  <si>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</si>
  <si>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</si>
  <si>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</si>
  <si>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</si>
  <si>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</si>
  <si>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</si>
  <si>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</si>
  <si>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</si>
  <si>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</si>
  <si>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</si>
  <si>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</si>
  <si>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</si>
  <si>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</si>
  <si>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</si>
  <si>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</si>
  <si>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</si>
  <si>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</si>
  <si>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</si>
  <si>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</si>
  <si>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</si>
  <si>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</si>
  <si>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</si>
  <si>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</si>
  <si>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</si>
  <si>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</si>
  <si>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</si>
  <si>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</si>
  <si>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</si>
  <si>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</si>
  <si>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</si>
  <si>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</si>
  <si>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</si>
  <si>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</si>
  <si>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</si>
  <si>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</si>
  <si>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</si>
  <si>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</si>
  <si>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</si>
  <si>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</si>
  <si>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</si>
  <si>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</si>
  <si>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</si>
  <si>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</si>
  <si>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</si>
  <si>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</si>
  <si>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</si>
  <si>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</si>
  <si>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</si>
  <si>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</si>
  <si>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</si>
  <si>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</si>
  <si>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</si>
  <si>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</si>
  <si>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</si>
  <si>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</si>
  <si>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</si>
  <si>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</si>
  <si>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</si>
  <si>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</si>
  <si>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</si>
  <si>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</si>
  <si>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</si>
  <si>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</si>
  <si>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</si>
  <si>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</si>
  <si>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</si>
  <si>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</si>
  <si>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</si>
  <si>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</si>
  <si>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</si>
  <si>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</si>
  <si>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</si>
  <si>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</si>
  <si>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</si>
  <si>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</si>
  <si>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</si>
  <si>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</si>
  <si>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</si>
  <si>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</si>
  <si>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</si>
  <si>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</si>
  <si>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</si>
  <si>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</si>
  <si>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</si>
  <si>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</si>
  <si>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</si>
  <si>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</si>
  <si>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</si>
  <si>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</si>
  <si>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</si>
  <si>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</si>
  <si>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</si>
  <si>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</si>
  <si>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</si>
  <si>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</si>
  <si>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</si>
  <si>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</si>
  <si>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</si>
  <si>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</si>
  <si>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</si>
  <si>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</si>
  <si>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</si>
  <si>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</si>
  <si>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</si>
  <si>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</si>
  <si>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</si>
  <si>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</si>
  <si>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</si>
  <si>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</si>
  <si>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</si>
  <si>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</si>
  <si>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</si>
  <si>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</si>
  <si>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</si>
  <si>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</si>
  <si>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</si>
  <si>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</si>
  <si>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</si>
  <si>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</si>
  <si>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</si>
  <si>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</si>
  <si>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</si>
  <si>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</si>
  <si>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</si>
  <si>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</si>
  <si>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</si>
  <si>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</si>
  <si>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</si>
  <si>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</si>
  <si>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</si>
  <si>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</si>
  <si>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</si>
  <si>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</si>
  <si>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</si>
  <si>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</si>
  <si>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</si>
  <si>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</si>
  <si>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</si>
  <si>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</si>
  <si>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</si>
  <si>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</si>
  <si>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</si>
  <si>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</si>
  <si>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</si>
  <si>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</si>
  <si>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</si>
  <si>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</si>
  <si>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</si>
  <si>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</si>
  <si>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</si>
  <si>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</si>
  <si>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</si>
  <si>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</si>
  <si>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</si>
  <si>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</si>
  <si>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</si>
  <si>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</si>
  <si>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</si>
  <si>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</si>
  <si>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</si>
  <si>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</si>
  <si>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</si>
  <si>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</si>
  <si>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</si>
  <si>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</si>
  <si>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</si>
  <si>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</si>
  <si>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</si>
  <si>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</si>
  <si>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</si>
  <si>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</si>
  <si>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</si>
  <si>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</si>
  <si>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</si>
  <si>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</si>
  <si>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</si>
  <si>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</si>
  <si>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</si>
  <si>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</si>
  <si>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</si>
  <si>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</si>
  <si>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</si>
  <si>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</si>
  <si>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</si>
  <si>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</si>
  <si>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</si>
  <si>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</si>
  <si>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</si>
  <si>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</si>
  <si>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</si>
  <si>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</si>
  <si>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</si>
  <si>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</si>
  <si>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</si>
  <si>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</si>
  <si>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</si>
  <si>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</si>
  <si>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</si>
  <si>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</si>
  <si>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</si>
  <si>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</si>
  <si>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</si>
  <si>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</si>
  <si>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</si>
  <si>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</si>
  <si>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</si>
  <si>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</si>
  <si>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</si>
  <si>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</si>
  <si>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</si>
  <si>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</si>
  <si>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</si>
  <si>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</si>
  <si>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</si>
  <si>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</si>
  <si>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</si>
  <si>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</si>
  <si>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</si>
  <si>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</si>
  <si>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</si>
  <si>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</si>
  <si>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</si>
  <si>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</si>
  <si>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</si>
  <si>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</si>
  <si>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</si>
  <si>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</si>
  <si>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</si>
  <si>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</si>
  <si>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</si>
  <si>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</si>
  <si>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</si>
  <si>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</si>
  <si>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</si>
  <si>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</si>
  <si>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</si>
  <si>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</si>
  <si>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</si>
  <si>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</si>
  <si>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</si>
  <si>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</si>
  <si>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</si>
  <si>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</si>
  <si>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</si>
  <si>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</si>
  <si>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</si>
  <si>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</si>
  <si>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</si>
  <si>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</si>
  <si>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</si>
  <si>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</si>
  <si>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</si>
  <si>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</si>
  <si>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</si>
  <si>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</si>
  <si>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</si>
  <si>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</si>
  <si>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</si>
  <si>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</si>
  <si>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</si>
  <si>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</si>
  <si>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</si>
  <si>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</si>
  <si>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</si>
  <si>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</si>
  <si>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</si>
  <si>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</si>
  <si>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</si>
  <si>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</si>
  <si>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</si>
  <si>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</si>
  <si>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</si>
  <si>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</si>
  <si>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</si>
  <si>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</si>
  <si>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</si>
  <si>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</si>
  <si>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</si>
  <si>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</si>
  <si>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</si>
  <si>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</si>
  <si>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</si>
  <si>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</si>
  <si>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</si>
  <si>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</si>
  <si>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</si>
  <si>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</si>
  <si>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</si>
  <si>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</si>
  <si>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</si>
  <si>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</si>
  <si>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</si>
  <si>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</si>
  <si>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</si>
  <si>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</si>
  <si>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</si>
  <si>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</si>
  <si>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</si>
  <si>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</si>
  <si>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</si>
  <si>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</si>
  <si>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</si>
  <si>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</si>
  <si>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</si>
  <si>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</si>
  <si>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</si>
  <si>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</si>
  <si>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</si>
  <si>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</si>
  <si>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</si>
  <si>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</si>
  <si>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</si>
  <si>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</si>
  <si>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</si>
  <si>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</si>
  <si>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</si>
  <si>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</si>
  <si>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</si>
  <si>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</si>
  <si>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</si>
  <si>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</si>
  <si>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</si>
  <si>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</si>
  <si>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</si>
  <si>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</si>
  <si>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</si>
  <si>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</si>
  <si>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</si>
  <si>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</si>
  <si>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</si>
  <si>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</si>
  <si>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</si>
  <si>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</si>
  <si>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</si>
  <si>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</si>
  <si>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</si>
  <si>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</si>
  <si>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</si>
  <si>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</si>
  <si>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</si>
  <si>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</si>
  <si>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</si>
  <si>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</si>
  <si>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</si>
  <si>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</si>
  <si>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</si>
  <si>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</si>
  <si>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</si>
  <si>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</si>
  <si>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</si>
  <si>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</si>
  <si>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</si>
  <si>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</si>
  <si>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</si>
  <si>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</si>
  <si>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</si>
  <si>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</si>
  <si>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</si>
  <si>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</si>
  <si>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</si>
  <si>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</si>
  <si>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</si>
  <si>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</si>
  <si>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</si>
  <si>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</si>
  <si>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</si>
  <si>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</si>
  <si>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</si>
  <si>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</si>
  <si>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</si>
  <si>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</si>
  <si>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</si>
  <si>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</si>
  <si>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</si>
  <si>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</si>
  <si>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</si>
  <si>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</si>
  <si>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</si>
  <si>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</si>
  <si>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</si>
  <si>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</si>
  <si>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</si>
  <si>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</si>
  <si>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</si>
  <si>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</si>
  <si>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</si>
  <si>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</si>
  <si>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</si>
  <si>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</si>
  <si>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</si>
  <si>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</si>
  <si>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</si>
  <si>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</si>
  <si>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</si>
  <si>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</si>
  <si>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</si>
  <si>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</si>
  <si>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</si>
  <si>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</si>
  <si>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</si>
  <si>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</si>
  <si>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</si>
  <si>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</si>
  <si>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</si>
  <si>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</si>
  <si>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</si>
  <si>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</si>
  <si>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</si>
  <si>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</si>
  <si>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</si>
  <si>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</si>
  <si>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</si>
  <si>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</si>
  <si>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</si>
  <si>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</si>
  <si>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</si>
  <si>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</si>
  <si>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</si>
  <si>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</si>
  <si>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</si>
  <si>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</si>
  <si>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</si>
  <si>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</si>
  <si>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</si>
  <si>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</si>
  <si>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</si>
  <si>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</si>
  <si>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</si>
  <si>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</si>
  <si>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</si>
  <si>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</si>
  <si>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</si>
  <si>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</si>
  <si>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</si>
  <si>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</si>
  <si>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</si>
  <si>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</si>
  <si>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</si>
  <si>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</si>
  <si>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</si>
  <si>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</si>
  <si>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</si>
  <si>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</si>
  <si>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</si>
  <si>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</si>
  <si>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</si>
  <si>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</si>
  <si>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</si>
  <si>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</si>
  <si>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</si>
  <si>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</si>
  <si>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</si>
  <si>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</si>
  <si>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</si>
  <si>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</si>
  <si>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</si>
  <si>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</si>
  <si>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</si>
  <si>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</si>
  <si>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</si>
  <si>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</si>
  <si>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</si>
  <si>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</si>
  <si>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</si>
  <si>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</si>
  <si>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</si>
  <si>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</si>
  <si>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</si>
  <si>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</si>
  <si>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</si>
  <si>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</si>
  <si>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</si>
  <si>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</si>
  <si>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</si>
  <si>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</si>
  <si>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</si>
  <si>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</si>
  <si>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</si>
  <si>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</si>
  <si>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</si>
  <si>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</si>
  <si>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</si>
  <si>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</si>
  <si>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</si>
  <si>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</si>
  <si>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</si>
  <si>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</si>
  <si>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</si>
  <si>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</si>
  <si>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</si>
  <si>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</si>
  <si>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</si>
  <si>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</si>
  <si>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</si>
  <si>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</si>
  <si>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</si>
  <si>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</si>
  <si>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</si>
  <si>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</si>
  <si>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</si>
  <si>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</si>
  <si>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</si>
  <si>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</si>
  <si>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</si>
  <si>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</si>
  <si>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</si>
  <si>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</si>
  <si>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</si>
  <si>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</si>
  <si>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</si>
  <si>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</si>
  <si>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</si>
  <si>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</si>
  <si>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</si>
  <si>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</si>
  <si>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</si>
  <si>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</si>
  <si>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</si>
  <si>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</si>
  <si>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</si>
  <si>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</si>
  <si>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</si>
  <si>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</si>
  <si>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</si>
  <si>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</si>
  <si>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</si>
  <si>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</si>
  <si>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</si>
  <si>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</si>
  <si>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</si>
  <si>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</si>
  <si>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</si>
  <si>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</si>
  <si>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</si>
  <si>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</si>
  <si>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</si>
  <si>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</si>
  <si>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</si>
  <si>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</si>
  <si>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</si>
  <si>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</si>
  <si>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</si>
  <si>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</si>
  <si>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</si>
  <si>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</si>
  <si>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</si>
  <si>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</si>
  <si>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</si>
  <si>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</si>
  <si>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</si>
  <si>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</si>
  <si>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</si>
  <si>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</si>
  <si>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</si>
  <si>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</si>
  <si>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</si>
  <si>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</si>
  <si>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</si>
  <si>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</si>
  <si>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</si>
  <si>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</si>
  <si>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</si>
  <si>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</si>
  <si>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</si>
  <si>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</si>
  <si>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</si>
  <si>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</si>
  <si>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</si>
  <si>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</si>
  <si>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</si>
  <si>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</si>
  <si>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</si>
  <si>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</si>
  <si>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</si>
  <si>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</si>
  <si>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</si>
  <si>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</si>
  <si>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</si>
  <si>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</si>
  <si>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</si>
  <si>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</si>
  <si>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</si>
  <si>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</si>
  <si>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</si>
  <si>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</si>
  <si>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</si>
  <si>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</si>
  <si>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</si>
  <si>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</si>
  <si>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</si>
  <si>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</si>
  <si>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</si>
  <si>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</si>
  <si>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</si>
  <si>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</si>
  <si>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</si>
  <si>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</si>
  <si>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</si>
  <si>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</si>
  <si>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</si>
  <si>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</si>
  <si>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</si>
  <si>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</si>
  <si>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</si>
  <si>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</si>
  <si>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</si>
  <si>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</si>
  <si>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</si>
  <si>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</si>
  <si>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</si>
  <si>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</si>
  <si>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</si>
  <si>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</si>
  <si>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</si>
  <si>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</si>
  <si>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</si>
  <si>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</si>
  <si>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</si>
  <si>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</si>
  <si>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</si>
  <si>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</si>
  <si>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</si>
  <si>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</si>
  <si>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</si>
  <si>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</si>
  <si>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</si>
  <si>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</si>
  <si>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</si>
  <si>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</si>
  <si>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</si>
  <si>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</si>
  <si>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</si>
  <si>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</si>
  <si>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</si>
  <si>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</si>
  <si>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</si>
  <si>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</si>
  <si>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</si>
  <si>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</si>
  <si>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</si>
  <si>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</si>
  <si>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</si>
  <si>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</si>
  <si>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</si>
  <si>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</si>
  <si>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</si>
  <si>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</si>
  <si>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</si>
  <si>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</si>
  <si>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</si>
  <si>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</si>
  <si>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</si>
  <si>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</si>
  <si>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</si>
  <si>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</si>
  <si>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</si>
  <si>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</si>
  <si>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</si>
  <si>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</si>
  <si>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</si>
  <si>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</si>
  <si>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</si>
  <si>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</si>
  <si>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</si>
  <si>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</si>
  <si>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</si>
  <si>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</si>
  <si>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</si>
  <si>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</si>
  <si>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</si>
  <si>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</si>
  <si>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</si>
  <si>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</si>
  <si>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</si>
  <si>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</si>
  <si>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</si>
  <si>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</si>
  <si>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</si>
  <si>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</si>
  <si>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</si>
  <si>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</si>
  <si>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</si>
  <si>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</si>
  <si>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</si>
  <si>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</si>
  <si>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</si>
  <si>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</si>
  <si>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</si>
  <si>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</si>
  <si>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</si>
  <si>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</si>
  <si>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</si>
  <si>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</si>
  <si>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</si>
  <si>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</si>
  <si>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</si>
  <si>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</si>
  <si>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</si>
  <si>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</si>
  <si>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</si>
  <si>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</si>
  <si>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</si>
  <si>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</si>
  <si>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</si>
  <si>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</si>
  <si>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</si>
  <si>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</si>
  <si>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</si>
  <si>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</si>
  <si>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</si>
  <si>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</si>
  <si>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</si>
  <si>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</si>
  <si>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</si>
  <si>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</si>
  <si>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</si>
  <si>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</si>
  <si>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</si>
  <si>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</si>
  <si>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</si>
  <si>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</si>
  <si>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</si>
  <si>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</si>
  <si>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</si>
  <si>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</si>
  <si>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</si>
  <si>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</si>
  <si>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</si>
  <si>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</si>
  <si>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</si>
  <si>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</si>
  <si>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</si>
  <si>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</si>
  <si>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</si>
  <si>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</si>
  <si>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</si>
  <si>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</si>
  <si>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</si>
  <si>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</si>
  <si>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</si>
  <si>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</si>
  <si>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</si>
  <si>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</si>
  <si>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</si>
  <si>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</si>
  <si>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</si>
  <si>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</si>
  <si>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</si>
  <si>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</si>
  <si>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</si>
  <si>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</si>
  <si>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</si>
  <si>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</si>
  <si>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</si>
  <si>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</si>
  <si>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</si>
  <si>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</si>
  <si>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</si>
  <si>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</si>
  <si>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</si>
  <si>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</si>
  <si>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</si>
  <si>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</si>
  <si>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</si>
  <si>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</si>
  <si>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</si>
  <si>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</si>
  <si>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</si>
  <si>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</si>
  <si>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</si>
  <si>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</si>
  <si>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</si>
  <si>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</si>
  <si>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</si>
  <si>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</si>
  <si>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</si>
  <si>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</si>
  <si>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</si>
  <si>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</si>
  <si>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</si>
  <si>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</si>
  <si>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</si>
  <si>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</si>
  <si>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</si>
  <si>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</si>
  <si>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</si>
  <si>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</si>
  <si>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</si>
  <si>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</si>
  <si>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</si>
  <si>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</si>
  <si>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</si>
  <si>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</si>
  <si>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</si>
  <si>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</si>
  <si>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</si>
  <si>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</si>
  <si>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</si>
  <si>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</si>
  <si>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</si>
  <si>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</si>
  <si>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</si>
  <si>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</si>
  <si>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</si>
  <si>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</si>
  <si>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</si>
  <si>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</si>
  <si>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</si>
  <si>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</si>
  <si>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</si>
  <si>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</si>
  <si>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</si>
  <si>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</si>
  <si>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</si>
  <si>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</si>
  <si>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</si>
  <si>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</si>
  <si>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</si>
  <si>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</si>
  <si>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</si>
  <si>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</si>
  <si>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</si>
  <si>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</si>
  <si>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</si>
  <si>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</si>
  <si>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</si>
  <si>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</si>
  <si>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</si>
  <si>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</si>
  <si>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</si>
  <si>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</si>
  <si>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</si>
  <si>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</si>
  <si>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</si>
  <si>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</si>
  <si>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</si>
  <si>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</si>
  <si>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</si>
  <si>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</si>
  <si>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</si>
  <si>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</si>
  <si>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</si>
  <si>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</si>
  <si>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</si>
  <si>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</si>
  <si>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</si>
  <si>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</si>
  <si>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</si>
  <si>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</si>
  <si>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</si>
  <si>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</si>
  <si>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</si>
  <si>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</si>
  <si>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</si>
  <si>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</si>
  <si>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</si>
  <si>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</si>
  <si>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</si>
  <si>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</si>
  <si>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</si>
  <si>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</si>
  <si>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</si>
  <si>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</si>
  <si>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</si>
  <si>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</si>
  <si>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</si>
  <si>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</si>
  <si>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</si>
  <si>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</si>
  <si>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</si>
  <si>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</si>
  <si>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</si>
  <si>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</si>
  <si>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</si>
  <si>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</si>
  <si>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</si>
  <si>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</si>
  <si>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</si>
  <si>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</si>
  <si>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</si>
  <si>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</si>
  <si>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</si>
  <si>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</si>
  <si>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</si>
  <si>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</si>
  <si>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</si>
  <si>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</si>
  <si>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</si>
  <si>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</si>
  <si>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</si>
  <si>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</si>
  <si>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</si>
  <si>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</si>
  <si>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</si>
  <si>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</si>
  <si>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</si>
  <si>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</si>
  <si>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</si>
  <si>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</si>
  <si>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</si>
  <si>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</si>
  <si>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</si>
  <si>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</si>
  <si>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</si>
  <si>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</si>
  <si>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</si>
  <si>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</si>
  <si>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</si>
  <si>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</si>
  <si>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</si>
  <si>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</si>
  <si>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</si>
  <si>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</si>
  <si>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</si>
  <si>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</si>
  <si>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</si>
  <si>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</si>
  <si>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</si>
  <si>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</si>
  <si>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</si>
  <si>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</si>
  <si>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</si>
  <si>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</si>
  <si>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</si>
  <si>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</si>
  <si>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</si>
  <si>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</si>
  <si>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</si>
  <si>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</si>
  <si>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</si>
  <si>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</si>
  <si>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</si>
  <si>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</si>
  <si>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</si>
  <si>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</si>
  <si>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</si>
  <si>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</si>
  <si>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</si>
  <si>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</si>
  <si>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</si>
  <si>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</si>
  <si>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</si>
  <si>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</si>
  <si>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</si>
  <si>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</si>
  <si>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</si>
  <si>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</si>
  <si>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</si>
  <si>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</si>
  <si>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</si>
  <si>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</si>
  <si>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</si>
  <si>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</si>
  <si>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</si>
  <si>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</si>
  <si>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</si>
  <si>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</si>
  <si>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</si>
  <si>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</si>
  <si>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</si>
  <si>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</si>
  <si>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</si>
  <si>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</si>
  <si>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</si>
  <si>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</si>
  <si>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</si>
  <si>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</si>
  <si>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</si>
  <si>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</si>
  <si>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</si>
  <si>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</si>
  <si>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</si>
  <si>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</si>
  <si>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</si>
  <si>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</si>
  <si>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</si>
  <si>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</si>
  <si>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</si>
  <si>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</si>
  <si>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</si>
  <si>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</si>
  <si>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</si>
  <si>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</si>
  <si>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</si>
  <si>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</si>
  <si>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</si>
  <si>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</si>
  <si>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</si>
  <si>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</si>
  <si>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</si>
  <si>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</si>
  <si>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</si>
  <si>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</si>
  <si>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</si>
  <si>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</si>
  <si>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</si>
  <si>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</si>
  <si>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</si>
  <si>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</si>
  <si>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</si>
  <si>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</si>
  <si>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</si>
  <si>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</si>
  <si>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</si>
  <si>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</si>
  <si>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</si>
  <si>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</si>
  <si>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</si>
  <si>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</si>
  <si>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</si>
  <si>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</si>
  <si>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</si>
  <si>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</si>
  <si>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</si>
  <si>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</si>
  <si>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</si>
  <si>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</si>
  <si>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</si>
  <si>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</si>
  <si>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</si>
  <si>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</si>
  <si>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</si>
  <si>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</si>
  <si>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</si>
  <si>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</si>
  <si>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</si>
  <si>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</si>
  <si>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</si>
  <si>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</si>
  <si>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</si>
  <si>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</si>
  <si>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</si>
  <si>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</si>
  <si>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</si>
  <si>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</si>
  <si>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</si>
  <si>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</si>
  <si>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</si>
  <si>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</si>
  <si>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</si>
  <si>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</si>
  <si>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</si>
  <si>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</si>
  <si>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</si>
  <si>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</si>
  <si>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</si>
  <si>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</si>
  <si>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</si>
  <si>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</si>
  <si>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</si>
  <si>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</si>
  <si>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</si>
  <si>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</si>
  <si>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</si>
  <si>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</si>
  <si>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</si>
  <si>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</si>
  <si>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</si>
  <si>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</si>
  <si>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</si>
  <si>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</si>
  <si>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</si>
  <si>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</si>
  <si>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</si>
  <si>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</si>
  <si>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</si>
  <si>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</si>
  <si>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</si>
  <si>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</si>
  <si>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</si>
  <si>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</si>
  <si>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</si>
  <si>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</si>
  <si>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</si>
  <si>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</si>
  <si>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</si>
  <si>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</si>
  <si>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</si>
  <si>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</si>
  <si>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</si>
  <si>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</si>
  <si>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</si>
  <si>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</si>
  <si>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</si>
  <si>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</si>
  <si>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</si>
  <si>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</si>
  <si>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</si>
  <si>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</si>
  <si>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</si>
  <si>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</si>
  <si>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</si>
  <si>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</si>
  <si>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</si>
  <si>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</si>
  <si>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</si>
  <si>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</si>
  <si>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</si>
  <si>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</si>
  <si>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</si>
  <si>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</si>
  <si>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</si>
  <si>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</si>
  <si>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</si>
  <si>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</si>
  <si>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</si>
  <si>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</si>
  <si>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</si>
  <si>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</si>
  <si>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</si>
  <si>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</si>
  <si>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</si>
  <si>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</si>
  <si>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</si>
  <si>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</si>
  <si>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</si>
  <si>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</si>
  <si>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</si>
  <si>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</si>
  <si>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</si>
  <si>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</si>
  <si>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</si>
  <si>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</si>
  <si>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</si>
  <si>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</si>
  <si>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</si>
  <si>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</si>
  <si>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</si>
  <si>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</si>
  <si>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</si>
  <si>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</si>
  <si>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</si>
  <si>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</si>
  <si>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</si>
  <si>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</si>
  <si>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</si>
  <si>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</si>
  <si>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</si>
  <si>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</si>
  <si>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</si>
  <si>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</si>
  <si>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</si>
  <si>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</si>
  <si>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</si>
  <si>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</si>
  <si>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</si>
  <si>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</si>
  <si>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</si>
  <si>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</si>
  <si>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</si>
  <si>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</si>
  <si>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</si>
  <si>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</si>
  <si>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</si>
  <si>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</si>
  <si>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</si>
  <si>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</si>
  <si>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</si>
  <si>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</si>
  <si>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</si>
  <si>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</si>
  <si>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</si>
  <si>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</si>
  <si>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</si>
  <si>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</si>
  <si>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</si>
  <si>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</si>
  <si>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</si>
  <si>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</si>
  <si>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</si>
  <si>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</si>
  <si>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</si>
  <si>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</si>
  <si>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</si>
  <si>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</si>
  <si>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</si>
  <si>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</si>
  <si>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</si>
  <si>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</si>
  <si>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</si>
  <si>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</si>
  <si>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</si>
  <si>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</si>
  <si>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</si>
  <si>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</si>
  <si>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</si>
  <si>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</si>
  <si>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</si>
  <si>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</si>
  <si>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</si>
  <si>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</si>
  <si>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</si>
  <si>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</si>
  <si>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</si>
  <si>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</si>
  <si>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</si>
  <si>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</si>
  <si>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</si>
  <si>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</si>
  <si>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</si>
  <si>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</si>
  <si>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</si>
  <si>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</si>
  <si>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</si>
  <si>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</si>
  <si>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</si>
  <si>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</si>
  <si>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</si>
  <si>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</si>
  <si>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</si>
  <si>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</si>
  <si>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</si>
  <si>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</si>
  <si>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</si>
  <si>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</si>
  <si>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</si>
  <si>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</si>
  <si>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</si>
  <si>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</si>
  <si>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</si>
  <si>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</si>
  <si>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</si>
  <si>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</si>
  <si>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</si>
  <si>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</si>
  <si>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</si>
  <si>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</si>
  <si>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</si>
  <si>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</si>
  <si>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</si>
  <si>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</si>
  <si>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</si>
  <si>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</si>
  <si>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</si>
  <si>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</si>
  <si>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</si>
  <si>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</si>
  <si>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</si>
  <si>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</si>
  <si>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</si>
  <si>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</si>
  <si>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</si>
  <si>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</si>
  <si>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</si>
  <si>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</si>
  <si>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</si>
  <si>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</si>
  <si>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</si>
  <si>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</si>
  <si>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</si>
  <si>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</si>
  <si>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</si>
  <si>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</si>
  <si>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</si>
  <si>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</si>
  <si>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</si>
  <si>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</si>
  <si>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</si>
  <si>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</si>
  <si>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</si>
  <si>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</si>
  <si>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</si>
  <si>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</si>
  <si>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</si>
  <si>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</si>
  <si>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</si>
  <si>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</si>
  <si>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</si>
  <si>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</si>
  <si>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</si>
  <si>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</si>
  <si>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</si>
  <si>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</si>
  <si>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</si>
  <si>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</si>
  <si>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</si>
  <si>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</si>
  <si>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</si>
  <si>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</si>
  <si>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</si>
  <si>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</si>
  <si>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</si>
  <si>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</si>
  <si>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</si>
  <si>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</si>
  <si>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</si>
  <si>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</si>
  <si>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</si>
  <si>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</si>
  <si>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</si>
  <si>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</si>
  <si>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</si>
  <si>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</si>
  <si>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</si>
  <si>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</si>
  <si>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</si>
  <si>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</si>
  <si>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</si>
  <si>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</si>
  <si>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</si>
  <si>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</si>
  <si>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</si>
  <si>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</si>
  <si>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</si>
  <si>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</si>
  <si>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</si>
  <si>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</si>
  <si>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</si>
  <si>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</si>
  <si>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</si>
  <si>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</si>
  <si>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</si>
  <si>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</si>
  <si>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</si>
  <si>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</si>
  <si>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</si>
  <si>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</si>
  <si>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</si>
  <si>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</si>
  <si>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</si>
  <si>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</si>
  <si>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</si>
  <si>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</si>
  <si>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</si>
  <si>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</si>
  <si>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</si>
  <si>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</si>
  <si>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</si>
  <si>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</si>
  <si>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</si>
  <si>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</si>
  <si>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</si>
  <si>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</si>
  <si>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</si>
  <si>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</si>
  <si>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</si>
  <si>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</si>
  <si>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</si>
  <si>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</si>
  <si>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</si>
  <si>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</si>
  <si>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</si>
  <si>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</si>
  <si>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</si>
  <si>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</si>
  <si>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</si>
  <si>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</si>
  <si>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</si>
  <si>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</si>
  <si>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</si>
  <si>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</si>
  <si>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</si>
  <si>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</si>
  <si>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</si>
  <si>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</si>
  <si>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</si>
  <si>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</si>
  <si>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</si>
  <si>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</si>
  <si>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</si>
  <si>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</si>
  <si>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</si>
  <si>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</si>
  <si>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</si>
  <si>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</si>
  <si>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</si>
  <si>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</si>
  <si>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</si>
  <si>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</si>
  <si>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</si>
  <si>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</si>
  <si>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</si>
  <si>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</si>
  <si>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</si>
  <si>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</si>
  <si>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</si>
  <si>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</si>
  <si>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</si>
  <si>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</si>
  <si>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</si>
  <si>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</si>
  <si>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</si>
  <si>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</si>
  <si>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</si>
  <si>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</si>
  <si>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</si>
  <si>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</si>
  <si>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</si>
  <si>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</si>
  <si>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</si>
  <si>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</si>
  <si>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</si>
  <si>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</si>
  <si>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</si>
  <si>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</si>
  <si>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</si>
  <si>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</si>
  <si>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</si>
  <si>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</si>
  <si>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</si>
  <si>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</si>
  <si>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</si>
  <si>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</si>
  <si>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</si>
  <si>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</si>
  <si>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</si>
  <si>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</si>
  <si>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</si>
  <si>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</si>
  <si>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</si>
  <si>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</si>
  <si>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</si>
  <si>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</si>
  <si>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</si>
  <si>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</si>
  <si>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</si>
  <si>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</si>
  <si>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</si>
  <si>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</si>
  <si>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</si>
  <si>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</si>
  <si>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</si>
  <si>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</si>
  <si>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</si>
  <si>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</si>
  <si>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</si>
  <si>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</si>
  <si>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</si>
  <si>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</si>
  <si>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</si>
  <si>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</si>
  <si>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</si>
  <si>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</si>
  <si>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</si>
  <si>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</si>
  <si>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</si>
  <si>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</si>
  <si>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</si>
  <si>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</si>
  <si>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</si>
  <si>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</si>
  <si>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</si>
  <si>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</si>
  <si>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</si>
  <si>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</si>
  <si>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</si>
  <si>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</si>
  <si>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</si>
  <si>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</si>
  <si>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</si>
  <si>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</si>
  <si>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</si>
  <si>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</si>
  <si>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</si>
  <si>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</si>
  <si>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</si>
  <si>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</si>
  <si>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</si>
  <si>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</si>
  <si>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</si>
  <si>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</si>
  <si>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</si>
  <si>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</si>
  <si>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</si>
  <si>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</si>
  <si>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</si>
  <si>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</si>
  <si>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</si>
  <si>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</si>
  <si>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</si>
  <si>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</si>
  <si>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</si>
  <si>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</si>
  <si>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</si>
  <si>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</si>
  <si>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</si>
  <si>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</si>
  <si>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</si>
  <si>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</si>
  <si>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</si>
  <si>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</si>
  <si>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</si>
  <si>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</si>
  <si>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</si>
  <si>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</si>
  <si>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</si>
  <si>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</si>
  <si>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</si>
  <si>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</si>
  <si>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</si>
  <si>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</si>
  <si>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</si>
  <si>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</si>
  <si>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</si>
  <si>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</si>
  <si>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</si>
  <si>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</si>
  <si>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</si>
  <si>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</si>
  <si>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</si>
  <si>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</si>
  <si>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</si>
  <si>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</si>
  <si>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</si>
  <si>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</si>
  <si>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</si>
  <si>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</si>
  <si>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</si>
  <si>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</si>
  <si>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</si>
  <si>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</si>
  <si>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</si>
  <si>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</si>
  <si>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</si>
  <si>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</si>
  <si>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</si>
  <si>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</si>
  <si>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</si>
  <si>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</si>
  <si>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</si>
  <si>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</si>
  <si>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</si>
  <si>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</si>
  <si>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</si>
  <si>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</si>
  <si>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</si>
  <si>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</si>
  <si>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</si>
  <si>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</si>
  <si>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</si>
  <si>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</si>
  <si>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</si>
  <si>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</si>
  <si>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</si>
  <si>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</si>
  <si>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</si>
  <si>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</si>
  <si>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</si>
  <si>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</si>
  <si>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</si>
  <si>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</si>
  <si>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</si>
  <si>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</si>
  <si>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</si>
  <si>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</si>
  <si>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</si>
  <si>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</si>
  <si>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</si>
  <si>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</si>
  <si>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</si>
  <si>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</si>
  <si>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</si>
  <si>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</si>
  <si>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</si>
  <si>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</si>
  <si>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</si>
  <si>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</si>
  <si>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</si>
  <si>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</si>
  <si>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</si>
  <si>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</si>
  <si>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</si>
  <si>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</si>
  <si>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</si>
  <si>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</si>
  <si>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</si>
  <si>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</si>
  <si>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</si>
  <si>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</si>
  <si>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</si>
  <si>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</si>
  <si>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</si>
  <si>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</si>
  <si>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</si>
  <si>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</si>
  <si>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</si>
  <si>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</si>
  <si>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</si>
  <si>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</si>
  <si>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</si>
  <si>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</si>
  <si>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</si>
  <si>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</si>
  <si>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</si>
  <si>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</si>
  <si>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</si>
  <si>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</si>
  <si>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</si>
  <si>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</si>
  <si>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</si>
  <si>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</si>
  <si>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</si>
  <si>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</si>
  <si>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</si>
  <si>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</si>
  <si>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</si>
  <si>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</si>
  <si>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</si>
  <si>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</si>
  <si>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</si>
  <si>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</si>
  <si>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</si>
  <si>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</si>
  <si>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</si>
  <si>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</si>
  <si>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</si>
  <si>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</si>
  <si>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</si>
  <si>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</si>
  <si>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</si>
  <si>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</si>
  <si>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</si>
  <si>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</si>
  <si>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</si>
  <si>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</si>
  <si>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</si>
  <si>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</si>
  <si>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</si>
  <si>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</si>
  <si>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</si>
  <si>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</si>
  <si>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</si>
  <si>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</si>
  <si>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</si>
  <si>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</si>
  <si>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</si>
  <si>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</si>
  <si>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</si>
  <si>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</si>
  <si>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</si>
  <si>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</si>
  <si>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</si>
  <si>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</si>
  <si>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</si>
  <si>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</si>
  <si>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</si>
  <si>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</si>
  <si>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</si>
  <si>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</si>
  <si>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</si>
  <si>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</si>
  <si>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</si>
  <si>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</si>
  <si>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</si>
  <si>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</si>
  <si>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</si>
  <si>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</si>
  <si>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</si>
  <si>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</si>
  <si>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</si>
  <si>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</si>
  <si>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</si>
  <si>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</si>
  <si>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</si>
  <si>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</si>
  <si>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</si>
  <si>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</si>
  <si>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</si>
  <si>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</si>
  <si>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</si>
  <si>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</si>
  <si>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</si>
  <si>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</si>
  <si>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</si>
  <si>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</si>
  <si>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</si>
  <si>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</si>
  <si>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</si>
  <si>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</si>
  <si>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</si>
  <si>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</si>
  <si>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</si>
  <si>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</si>
  <si>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</si>
  <si>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</si>
  <si>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</si>
  <si>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</si>
  <si>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</si>
  <si>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</si>
  <si>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</si>
  <si>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</si>
  <si>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</si>
  <si>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</si>
  <si>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</si>
  <si>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</si>
  <si>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</si>
  <si>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</si>
  <si>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</si>
  <si>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</si>
  <si>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</si>
  <si>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</si>
  <si>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</si>
  <si>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</si>
  <si>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</si>
  <si>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</si>
  <si>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</si>
  <si>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</si>
  <si>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</si>
  <si>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</si>
  <si>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</si>
  <si>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</si>
  <si>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</si>
  <si>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</si>
  <si>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</si>
  <si>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</si>
  <si>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</si>
  <si>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</si>
  <si>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</si>
  <si>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</si>
  <si>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</si>
  <si>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</si>
  <si>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</si>
  <si>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</si>
  <si>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</si>
  <si>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</si>
  <si>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</si>
  <si>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</si>
  <si>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</si>
  <si>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</si>
  <si>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</si>
  <si>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</si>
  <si>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</si>
  <si>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</si>
  <si>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</si>
  <si>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</si>
  <si>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</si>
  <si>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</si>
  <si>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</si>
  <si>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</si>
  <si>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</si>
  <si>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</si>
  <si>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</si>
  <si>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</si>
  <si>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</si>
  <si>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</si>
  <si>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</si>
  <si>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</si>
  <si>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</si>
  <si>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</si>
  <si>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</si>
  <si>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</si>
  <si>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</si>
  <si>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</si>
  <si>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</si>
  <si>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</si>
  <si>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</si>
  <si>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</si>
  <si>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</si>
  <si>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</si>
  <si>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</si>
  <si>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</si>
  <si>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</si>
  <si>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</si>
  <si>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</si>
  <si>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</si>
  <si>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</si>
  <si>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</si>
  <si>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</si>
  <si>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</si>
  <si>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</si>
  <si>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</si>
  <si>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</si>
  <si>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</si>
  <si>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</si>
  <si>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</si>
  <si>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</si>
  <si>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</si>
  <si>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</si>
  <si>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</si>
  <si>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</si>
  <si>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</si>
  <si>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</si>
  <si>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</si>
  <si>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</si>
  <si>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</si>
  <si>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</si>
  <si>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</si>
  <si>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</si>
  <si>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</si>
  <si>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</si>
  <si>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</si>
  <si>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</si>
  <si>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</si>
  <si>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</si>
  <si>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</si>
  <si>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</si>
  <si>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</si>
  <si>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</si>
  <si>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</si>
  <si>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</si>
  <si>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</si>
  <si>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</si>
  <si>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</si>
  <si>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</si>
  <si>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</si>
  <si>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</si>
  <si>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</si>
  <si>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</si>
  <si>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</si>
  <si>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</si>
  <si>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</si>
  <si>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</si>
  <si>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</si>
  <si>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</si>
  <si>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</si>
  <si>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</si>
  <si>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</si>
  <si>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</si>
  <si>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</si>
  <si>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</si>
  <si>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</si>
  <si>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</si>
  <si>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</si>
  <si>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</si>
  <si>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</si>
  <si>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</si>
  <si>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</si>
  <si>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</si>
  <si>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</si>
  <si>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</si>
  <si>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</si>
  <si>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</si>
  <si>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</si>
  <si>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</si>
  <si>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</si>
  <si>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</si>
  <si>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</si>
  <si>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</si>
  <si>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</si>
  <si>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</si>
  <si>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</si>
  <si>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</si>
  <si>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</si>
  <si>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</si>
  <si>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</si>
  <si>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</si>
  <si>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</si>
  <si>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</si>
  <si>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</si>
  <si>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</si>
  <si>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</si>
  <si>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</si>
  <si>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</si>
  <si>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</si>
  <si>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</si>
  <si>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</si>
  <si>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</si>
  <si>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</si>
  <si>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</si>
  <si>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</si>
  <si>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</si>
  <si>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</si>
  <si>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</si>
  <si>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</si>
  <si>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</si>
  <si>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</si>
  <si>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</si>
  <si>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</si>
  <si>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</si>
  <si>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</si>
  <si>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</si>
  <si>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</si>
  <si>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</si>
  <si>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</si>
  <si>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</si>
  <si>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</si>
  <si>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</si>
  <si>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</si>
  <si>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</si>
  <si>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</si>
  <si>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</si>
  <si>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</si>
  <si>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</si>
  <si>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</si>
  <si>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</si>
  <si>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</si>
  <si>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</si>
  <si>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</si>
  <si>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</si>
  <si>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</si>
  <si>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</si>
  <si>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</si>
  <si>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</si>
  <si>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</si>
  <si>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</si>
  <si>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</si>
  <si>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</si>
  <si>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</si>
  <si>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</si>
  <si>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</si>
  <si>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</si>
  <si>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</si>
  <si>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</si>
  <si>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</si>
  <si>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</si>
  <si>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</si>
  <si>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</si>
  <si>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</si>
  <si>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</si>
  <si>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</si>
  <si>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</si>
  <si>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</si>
  <si>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</si>
  <si>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</si>
  <si>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</si>
  <si>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</si>
  <si>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</si>
  <si>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</si>
  <si>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</si>
  <si>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</si>
  <si>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</si>
  <si>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</si>
  <si>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</si>
  <si>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</si>
  <si>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</si>
  <si>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</si>
  <si>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</si>
  <si>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</si>
  <si>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</si>
  <si>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</si>
  <si>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</si>
  <si>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</si>
  <si>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</si>
  <si>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</si>
  <si>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</si>
  <si>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</si>
  <si>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</si>
  <si>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</si>
  <si>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</si>
  <si>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</si>
  <si>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</si>
  <si>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</si>
  <si>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</si>
  <si>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</si>
  <si>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</si>
  <si>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</si>
  <si>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</si>
  <si>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</si>
  <si>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</si>
  <si>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</si>
  <si>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</si>
  <si>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</si>
  <si>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</si>
  <si>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</si>
  <si>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</si>
  <si>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</si>
  <si>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</si>
  <si>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</si>
  <si>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</si>
  <si>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</si>
  <si>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</si>
  <si>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</si>
  <si>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</si>
  <si>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</si>
  <si>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</si>
  <si>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</si>
  <si>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</si>
  <si>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</si>
  <si>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</si>
  <si>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</si>
  <si>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</si>
  <si>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</si>
  <si>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</si>
  <si>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</si>
  <si>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</si>
  <si>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</si>
  <si>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</si>
  <si>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</si>
  <si>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</si>
  <si>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</si>
  <si>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</si>
  <si>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</si>
  <si>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</si>
  <si>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</si>
  <si>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</si>
  <si>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</si>
  <si>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</si>
  <si>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</si>
  <si>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</si>
  <si>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</si>
  <si>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</si>
  <si>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</si>
  <si>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</si>
  <si>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</si>
  <si>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</si>
  <si>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</si>
  <si>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</si>
  <si>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</si>
  <si>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</si>
  <si>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</si>
  <si>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</si>
  <si>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</si>
  <si>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</si>
  <si>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</si>
  <si>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</si>
  <si>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</si>
  <si>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</si>
  <si>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</si>
  <si>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</si>
  <si>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</si>
  <si>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</si>
  <si>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</si>
  <si>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</si>
  <si>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</si>
  <si>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</si>
  <si>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</si>
  <si>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</si>
  <si>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</si>
  <si>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</si>
  <si>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</si>
  <si>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</si>
  <si>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</si>
  <si>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</si>
  <si>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</si>
  <si>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</si>
  <si>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</si>
  <si>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</si>
  <si>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</si>
  <si>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</si>
  <si>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</si>
  <si>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</si>
  <si>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</si>
  <si>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</si>
  <si>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</si>
  <si>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</si>
  <si>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</si>
  <si>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</si>
  <si>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</si>
  <si>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</si>
  <si>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</si>
  <si>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</si>
  <si>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</si>
  <si>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</si>
  <si>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</si>
  <si>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</si>
  <si>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</si>
  <si>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</si>
  <si>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</si>
  <si>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</si>
  <si>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</si>
  <si>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</si>
  <si>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</si>
  <si>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</si>
  <si>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</si>
  <si>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</si>
  <si>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</si>
  <si>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</si>
  <si>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</si>
  <si>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</si>
  <si>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</si>
  <si>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</si>
  <si>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</si>
  <si>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</si>
  <si>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</si>
  <si>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</si>
  <si>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</si>
  <si>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</si>
  <si>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</si>
  <si>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</si>
  <si>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</si>
  <si>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</si>
  <si>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</si>
  <si>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</si>
  <si>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</si>
  <si>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</si>
  <si>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</si>
  <si>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</si>
  <si>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</si>
  <si>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</si>
  <si>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</si>
  <si>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</si>
  <si>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</si>
  <si>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</si>
  <si>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</si>
  <si>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</si>
  <si>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</si>
  <si>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</si>
  <si>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</si>
  <si>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</si>
  <si>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</si>
  <si>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</si>
  <si>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</si>
  <si>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</si>
  <si>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</si>
  <si>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</si>
  <si>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</si>
  <si>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</si>
  <si>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</si>
  <si>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</si>
  <si>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</si>
  <si>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</si>
  <si>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</si>
  <si>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</si>
  <si>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</si>
  <si>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</si>
  <si>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</si>
  <si>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</si>
  <si>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</si>
  <si>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</si>
  <si>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</si>
  <si>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</si>
  <si>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</si>
  <si>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</si>
  <si>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</si>
  <si>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</si>
  <si>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</si>
  <si>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</si>
  <si>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</si>
  <si>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</si>
  <si>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</si>
  <si>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</si>
  <si>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</si>
  <si>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</si>
  <si>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</si>
  <si>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</si>
  <si>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</si>
  <si>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</si>
  <si>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</si>
  <si>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</si>
  <si>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</si>
  <si>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</si>
  <si>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</si>
  <si>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</si>
  <si>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</si>
  <si>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</si>
  <si>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</si>
  <si>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</si>
  <si>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</si>
  <si>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</si>
  <si>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</si>
  <si>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</si>
  <si>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</si>
  <si>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</si>
  <si>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</si>
  <si>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</si>
  <si>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</si>
  <si>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</si>
  <si>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</si>
  <si>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</si>
  <si>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</si>
  <si>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</si>
  <si>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</si>
  <si>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</si>
  <si>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</si>
  <si>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</si>
  <si>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</si>
  <si>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</si>
  <si>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</si>
  <si>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</si>
  <si>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</si>
  <si>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</si>
  <si>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</si>
  <si>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</si>
  <si>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</si>
  <si>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</si>
  <si>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</si>
  <si>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</si>
  <si>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</si>
  <si>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</si>
  <si>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</si>
  <si>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</si>
  <si>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</si>
  <si>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</si>
  <si>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</si>
  <si>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</si>
  <si>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</si>
  <si>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</si>
  <si>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</si>
  <si>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</si>
  <si>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</si>
  <si>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</si>
  <si>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</si>
  <si>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</si>
  <si>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</si>
  <si>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</si>
  <si>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</si>
  <si>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</si>
  <si>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</si>
  <si>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</si>
  <si>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</si>
  <si>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</si>
  <si>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</si>
  <si>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</si>
  <si>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</si>
  <si>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</si>
  <si>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</si>
  <si>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</si>
  <si>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</si>
  <si>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</si>
  <si>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</si>
  <si>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</si>
  <si>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</si>
  <si>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</si>
  <si>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</si>
  <si>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</si>
  <si>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</si>
  <si>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</si>
  <si>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</si>
  <si>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</si>
  <si>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</si>
  <si>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</si>
  <si>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</si>
  <si>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</si>
  <si>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</si>
  <si>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</si>
  <si>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</si>
  <si>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</si>
  <si>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</si>
  <si>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</si>
  <si>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</si>
  <si>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</si>
  <si>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</si>
  <si>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</si>
  <si>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</si>
  <si>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</si>
  <si>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</si>
  <si>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</si>
  <si>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</si>
  <si>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</si>
  <si>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</si>
  <si>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</si>
  <si>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</si>
  <si>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</si>
  <si>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</si>
  <si>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</si>
  <si>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</si>
  <si>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</si>
  <si>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</si>
  <si>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</si>
  <si>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</si>
  <si>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</si>
  <si>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</si>
  <si>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</si>
  <si>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</si>
  <si>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</si>
  <si>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</si>
  <si>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</si>
  <si>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</si>
  <si>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</si>
  <si>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</si>
  <si>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</si>
  <si>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</si>
  <si>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</si>
  <si>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</si>
  <si>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</si>
  <si>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</si>
  <si>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</si>
  <si>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</si>
  <si>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</si>
  <si>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</si>
  <si>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</si>
  <si>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</si>
  <si>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</si>
  <si>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</si>
  <si>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</si>
  <si>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</si>
  <si>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</si>
  <si>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</si>
  <si>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</si>
  <si>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</si>
  <si>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</si>
  <si>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</si>
  <si>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</si>
  <si>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</si>
  <si>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</si>
  <si>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</si>
  <si>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</si>
  <si>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</si>
  <si>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</si>
  <si>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</si>
  <si>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</si>
  <si>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</si>
  <si>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</si>
  <si>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</si>
  <si>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</si>
  <si>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</si>
  <si>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</si>
  <si>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</si>
  <si>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</si>
  <si>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</si>
  <si>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</si>
  <si>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</si>
  <si>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</si>
  <si>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</si>
  <si>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</si>
  <si>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</si>
  <si>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</si>
  <si>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</si>
  <si>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</si>
  <si>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</si>
  <si>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</si>
  <si>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</si>
  <si>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</si>
  <si>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</si>
  <si>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</si>
  <si>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</si>
  <si>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</si>
  <si>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</si>
  <si>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</si>
  <si>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</si>
  <si>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</si>
  <si>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</si>
  <si>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</si>
  <si>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</si>
  <si>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</si>
  <si>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</si>
  <si>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</si>
  <si>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</si>
  <si>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</si>
  <si>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</si>
  <si>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</si>
  <si>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</si>
  <si>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</si>
  <si>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</si>
  <si>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</si>
  <si>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</si>
  <si>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</si>
  <si>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</si>
  <si>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</si>
  <si>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</si>
  <si>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</si>
  <si>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</si>
  <si>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</si>
  <si>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</si>
  <si>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</si>
  <si>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</si>
  <si>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</si>
  <si>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</si>
  <si>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</si>
  <si>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</si>
  <si>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</si>
  <si>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</si>
  <si>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</si>
  <si>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</si>
  <si>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</si>
  <si>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</si>
  <si>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</si>
  <si>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</si>
  <si>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</si>
  <si>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</si>
  <si>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</si>
  <si>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</si>
  <si>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</si>
  <si>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</si>
  <si>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</si>
  <si>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</si>
  <si>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</si>
  <si>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</si>
  <si>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</si>
  <si>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</si>
  <si>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</si>
  <si>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</si>
  <si>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</si>
  <si>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</si>
  <si>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</si>
  <si>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</si>
  <si>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</si>
  <si>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</si>
  <si>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</si>
  <si>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</si>
  <si>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</si>
  <si>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</si>
  <si>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</si>
  <si>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</si>
  <si>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</si>
  <si>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</si>
  <si>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</si>
  <si>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</si>
  <si>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</si>
  <si>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</si>
  <si>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</si>
  <si>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</si>
  <si>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</si>
  <si>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</si>
  <si>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</si>
  <si>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</si>
  <si>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</si>
  <si>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</si>
  <si>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</si>
  <si>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</si>
  <si>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</si>
  <si>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</si>
  <si>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</si>
  <si>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</si>
  <si>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</si>
  <si>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</si>
  <si>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</si>
  <si>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</si>
  <si>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</si>
  <si>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</si>
  <si>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</si>
  <si>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</si>
  <si>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</si>
  <si>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</si>
  <si>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</si>
  <si>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</si>
  <si>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</si>
  <si>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</si>
  <si>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</si>
  <si>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</si>
  <si>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</si>
  <si>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</si>
  <si>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</si>
  <si>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</si>
  <si>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</si>
  <si>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</si>
  <si>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</si>
  <si>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</si>
  <si>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</si>
  <si>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</si>
  <si>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</si>
  <si>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</si>
  <si>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</si>
  <si>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</si>
  <si>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</si>
  <si>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</si>
  <si>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</si>
  <si>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</si>
  <si>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</si>
  <si>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</si>
  <si>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</si>
  <si>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</si>
  <si>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</si>
  <si>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</si>
  <si>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</si>
  <si>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</si>
  <si>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</si>
  <si>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</si>
  <si>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</si>
  <si>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</si>
  <si>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</si>
  <si>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</si>
  <si>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</si>
  <si>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</si>
  <si>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</si>
  <si>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</si>
  <si>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</si>
  <si>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</si>
  <si>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</si>
  <si>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</si>
  <si>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</si>
  <si>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</si>
  <si>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</si>
  <si>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</si>
  <si>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</si>
  <si>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</si>
  <si>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</si>
  <si>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</si>
  <si>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</si>
  <si>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</si>
  <si>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</si>
  <si>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</si>
  <si>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</si>
  <si>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</si>
  <si>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</si>
  <si>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</si>
  <si>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</si>
  <si>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</si>
  <si>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</si>
  <si>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</si>
  <si>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</si>
  <si>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</si>
  <si>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</si>
  <si>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</si>
  <si>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</si>
  <si>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</si>
  <si>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</si>
  <si>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</si>
  <si>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</si>
  <si>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</si>
  <si>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</si>
  <si>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</si>
  <si>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</si>
  <si>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</si>
  <si>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</si>
  <si>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</si>
  <si>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</si>
  <si>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</si>
  <si>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</si>
  <si>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</si>
  <si>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</si>
  <si>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</si>
  <si>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</si>
  <si>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</si>
  <si>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</si>
  <si>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</si>
  <si>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</si>
  <si>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</si>
  <si>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</si>
  <si>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</si>
  <si>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</si>
  <si>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</si>
  <si>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</si>
  <si>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</si>
  <si>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</si>
  <si>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</si>
  <si>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</si>
  <si>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</si>
  <si>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</si>
  <si>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</si>
  <si>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</si>
  <si>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</si>
  <si>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</si>
  <si>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</si>
  <si>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</si>
  <si>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</si>
  <si>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</si>
  <si>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</si>
  <si>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</si>
  <si>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</si>
  <si>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</si>
  <si>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</si>
  <si>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</si>
  <si>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</si>
  <si>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</si>
  <si>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</si>
  <si>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</si>
  <si>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</si>
  <si>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</si>
  <si>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</si>
  <si>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</si>
  <si>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</si>
  <si>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</si>
  <si>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</si>
  <si>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</si>
  <si>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</si>
  <si>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</si>
  <si>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</si>
  <si>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</si>
  <si>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</si>
  <si>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</si>
  <si>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</si>
  <si>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</si>
  <si>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</si>
  <si>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</si>
  <si>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</si>
  <si>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</si>
  <si>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</si>
  <si>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</si>
  <si>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</si>
  <si>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</si>
  <si>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</si>
  <si>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</si>
  <si>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</si>
  <si>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</si>
  <si>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</si>
  <si>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</si>
  <si>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</si>
  <si>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</si>
  <si>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</si>
  <si>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</si>
  <si>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</si>
  <si>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</si>
  <si>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</si>
  <si>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</si>
  <si>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</si>
  <si>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</si>
  <si>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</si>
  <si>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</si>
  <si>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</si>
  <si>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</si>
  <si>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</si>
  <si>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</si>
  <si>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</si>
  <si>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</si>
  <si>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</si>
  <si>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</si>
  <si>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</si>
  <si>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</si>
  <si>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</si>
  <si>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</si>
  <si>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</si>
  <si>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</si>
  <si>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</si>
  <si>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</si>
  <si>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</si>
  <si>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</si>
  <si>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</si>
  <si>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</si>
  <si>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</si>
  <si>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</si>
  <si>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</si>
  <si>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</si>
  <si>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</si>
  <si>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</si>
  <si>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</si>
  <si>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</si>
  <si>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</si>
  <si>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</si>
  <si>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</si>
  <si>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</si>
  <si>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</si>
  <si>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</si>
  <si>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</si>
  <si>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</si>
  <si>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</si>
  <si>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</si>
  <si>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</si>
  <si>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</si>
  <si>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</si>
  <si>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</si>
  <si>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</si>
  <si>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</si>
  <si>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</si>
  <si>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</si>
  <si>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</si>
  <si>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</si>
  <si>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</si>
  <si>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</si>
  <si>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</si>
  <si>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</si>
  <si>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</si>
  <si>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</si>
  <si>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</si>
  <si>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</si>
  <si>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</si>
  <si>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</si>
  <si>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</si>
  <si>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</si>
  <si>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</si>
  <si>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</si>
  <si>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</si>
  <si>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</si>
  <si>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</si>
  <si>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</si>
  <si>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</si>
  <si>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</si>
  <si>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</si>
  <si>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</si>
  <si>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</si>
  <si>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</si>
  <si>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</si>
  <si>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</si>
  <si>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</si>
  <si>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</si>
  <si>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</si>
  <si>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</si>
  <si>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</si>
  <si>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</si>
  <si>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</si>
  <si>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</si>
  <si>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</si>
  <si>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</si>
  <si>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</si>
  <si>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</si>
  <si>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</si>
  <si>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</si>
  <si>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</si>
  <si>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</si>
  <si>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</si>
  <si>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</si>
  <si>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</si>
  <si>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</si>
  <si>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</si>
  <si>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</si>
  <si>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</si>
  <si>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</si>
  <si>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</si>
  <si>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</si>
  <si>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</si>
  <si>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</si>
  <si>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</si>
  <si>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</si>
  <si>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</si>
  <si>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</si>
  <si>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</si>
  <si>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</si>
  <si>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</si>
  <si>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</si>
  <si>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</si>
  <si>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</si>
  <si>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</si>
  <si>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</si>
  <si>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</si>
  <si>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</si>
  <si>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</si>
  <si>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</si>
  <si>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</si>
  <si>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</si>
  <si>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</si>
  <si>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</si>
  <si>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</si>
  <si>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</si>
  <si>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</si>
  <si>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</si>
  <si>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</si>
  <si>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</si>
  <si>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</si>
  <si>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</si>
  <si>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</si>
  <si>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</si>
  <si>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</si>
  <si>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</si>
  <si>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</si>
  <si>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</si>
  <si>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</si>
  <si>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</si>
  <si>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</si>
  <si>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</si>
  <si>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</si>
  <si>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</si>
  <si>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</si>
  <si>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</si>
  <si>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</si>
  <si>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</si>
  <si>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</si>
  <si>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</si>
  <si>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</si>
  <si>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</si>
  <si>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</si>
  <si>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</si>
  <si>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</si>
  <si>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</si>
  <si>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</si>
  <si>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</si>
  <si>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</si>
  <si>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</si>
  <si>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</si>
  <si>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</si>
  <si>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</si>
  <si>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</si>
  <si>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</si>
  <si>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</si>
  <si>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</si>
  <si>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</si>
  <si>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</si>
  <si>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</si>
  <si>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</si>
  <si>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</si>
  <si>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</si>
  <si>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</si>
  <si>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</si>
  <si>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</si>
  <si>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</si>
  <si>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</si>
  <si>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</si>
  <si>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</si>
  <si>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</si>
  <si>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</si>
  <si>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</si>
  <si>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</si>
  <si>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</si>
  <si>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</si>
  <si>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</si>
  <si>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</si>
  <si>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</si>
  <si>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</si>
  <si>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</si>
  <si>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</si>
  <si>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</si>
  <si>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</si>
  <si>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</si>
  <si>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</si>
  <si>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</si>
  <si>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</si>
  <si>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</si>
  <si>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</si>
  <si>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</si>
  <si>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</si>
  <si>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</si>
  <si>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</si>
  <si>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</si>
  <si>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</si>
  <si>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</si>
  <si>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</si>
  <si>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</si>
  <si>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</si>
  <si>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</si>
  <si>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</si>
  <si>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</si>
  <si>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</si>
  <si>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</si>
  <si>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</si>
  <si>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</si>
  <si>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</si>
  <si>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</si>
  <si>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</si>
  <si>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</si>
  <si>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</si>
  <si>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</si>
  <si>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</si>
  <si>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</si>
  <si>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</si>
  <si>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</si>
  <si>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</si>
  <si>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</si>
  <si>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</si>
  <si>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</si>
  <si>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</si>
  <si>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</si>
  <si>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</si>
  <si>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</si>
  <si>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</si>
  <si>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</si>
  <si>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</si>
  <si>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</si>
  <si>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</si>
  <si>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</si>
  <si>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</si>
  <si>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</si>
  <si>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</si>
  <si>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</si>
  <si>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</si>
  <si>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</si>
  <si>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</si>
  <si>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</si>
  <si>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</si>
  <si>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</si>
  <si>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</si>
  <si>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</si>
  <si>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</si>
  <si>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</si>
  <si>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</si>
  <si>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</si>
  <si>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</si>
  <si>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</si>
  <si>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</si>
  <si>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</si>
  <si>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</si>
  <si>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</si>
  <si>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</si>
  <si>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</si>
  <si>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</si>
  <si>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</si>
  <si>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</si>
  <si>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</si>
  <si>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</si>
  <si>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</si>
  <si>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</si>
  <si>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</si>
  <si>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</si>
  <si>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</si>
  <si>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</si>
  <si>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</si>
  <si>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</si>
  <si>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</si>
  <si>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</si>
  <si>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</si>
  <si>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</si>
  <si>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</si>
  <si>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</si>
  <si>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</si>
  <si>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</si>
  <si>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</si>
  <si>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</si>
  <si>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</si>
  <si>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</si>
  <si>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</si>
  <si>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</si>
  <si>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</si>
  <si>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</si>
  <si>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</si>
  <si>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</si>
  <si>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</si>
  <si>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</si>
  <si>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</si>
  <si>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</si>
  <si>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</si>
  <si>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</si>
  <si>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</si>
  <si>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</si>
  <si>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</si>
  <si>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</si>
  <si>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</si>
  <si>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</si>
  <si>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</si>
  <si>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</si>
  <si>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</si>
  <si>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</si>
  <si>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</si>
  <si>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</si>
  <si>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</si>
  <si>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</si>
  <si>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</si>
  <si>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</si>
  <si>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</si>
  <si>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</si>
  <si>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</si>
  <si>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</si>
  <si>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</si>
  <si>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</si>
  <si>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</si>
  <si>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</si>
  <si>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</si>
  <si>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</si>
  <si>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</si>
  <si>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</si>
  <si>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</si>
  <si>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</si>
  <si>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</si>
  <si>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</si>
  <si>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</si>
  <si>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</si>
  <si>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</si>
  <si>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</si>
  <si>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</si>
  <si>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</si>
  <si>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</si>
  <si>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</si>
  <si>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</si>
  <si>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</si>
  <si>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</si>
  <si>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</si>
  <si>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</si>
  <si>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</si>
  <si>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</si>
  <si>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</si>
  <si>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</si>
  <si>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</si>
  <si>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</si>
  <si>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</si>
  <si>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</si>
  <si>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</si>
  <si>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</si>
  <si>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</si>
  <si>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</si>
  <si>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</si>
  <si>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</si>
  <si>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</si>
  <si>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</si>
  <si>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</si>
  <si>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</si>
  <si>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</si>
  <si>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</si>
  <si>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</si>
  <si>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</si>
  <si>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</si>
  <si>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</si>
  <si>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</si>
  <si>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</si>
  <si>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</si>
  <si>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</si>
  <si>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</si>
  <si>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</si>
  <si>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</si>
  <si>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</si>
  <si>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</si>
  <si>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</si>
  <si>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</si>
  <si>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</si>
  <si>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</si>
  <si>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</si>
  <si>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</si>
  <si>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</si>
  <si>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</si>
  <si>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</si>
  <si>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</si>
  <si>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</si>
  <si>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</si>
  <si>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</si>
  <si>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</si>
  <si>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</si>
  <si>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</si>
  <si>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</si>
  <si>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</si>
  <si>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</si>
  <si>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</si>
  <si>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</si>
  <si>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</si>
  <si>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</si>
  <si>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</si>
  <si>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</si>
  <si>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</si>
  <si>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</si>
  <si>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</si>
  <si>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</si>
  <si>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</si>
  <si>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</si>
  <si>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</si>
  <si>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</si>
  <si>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</si>
  <si>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</si>
  <si>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</si>
  <si>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</si>
  <si>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</si>
  <si>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</si>
  <si>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</si>
  <si>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</si>
  <si>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</si>
  <si>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</si>
  <si>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</si>
  <si>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</si>
  <si>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</si>
  <si>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</si>
  <si>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</si>
  <si>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</si>
  <si>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</si>
  <si>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</si>
  <si>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</si>
  <si>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</si>
  <si>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</si>
  <si>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</si>
  <si>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</si>
  <si>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</si>
  <si>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</si>
  <si>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</si>
  <si>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</si>
  <si>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</si>
  <si>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</si>
  <si>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</si>
  <si>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</si>
  <si>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</si>
  <si>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</si>
  <si>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</si>
  <si>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</si>
  <si>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</si>
  <si>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</si>
  <si>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</si>
  <si>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</si>
  <si>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</si>
  <si>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</si>
  <si>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</si>
  <si>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</si>
  <si>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</si>
  <si>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</si>
  <si>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</si>
  <si>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</si>
  <si>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</si>
  <si>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</si>
  <si>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</si>
  <si>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</si>
  <si>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</si>
  <si>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</si>
  <si>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</si>
  <si>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</si>
  <si>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</si>
  <si>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</si>
  <si>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</si>
  <si>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</si>
  <si>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</si>
  <si>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</si>
  <si>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</si>
  <si>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</si>
  <si>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</si>
  <si>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</si>
  <si>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</si>
  <si>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</si>
  <si>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</si>
  <si>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</si>
  <si>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</si>
  <si>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</si>
  <si>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</si>
  <si>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</si>
  <si>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</si>
  <si>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</si>
  <si>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</si>
  <si>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</si>
  <si>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</si>
  <si>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</si>
  <si>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</si>
  <si>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</si>
  <si>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</si>
  <si>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</si>
  <si>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</si>
  <si>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</si>
  <si>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</si>
  <si>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</si>
  <si>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</si>
  <si>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</si>
  <si>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</si>
  <si>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</si>
  <si>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</si>
  <si>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</si>
  <si>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</si>
  <si>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</si>
  <si>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</si>
  <si>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</si>
  <si>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</si>
  <si>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</si>
  <si>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</si>
  <si>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</si>
  <si>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</si>
  <si>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</si>
  <si>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</si>
  <si>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</si>
  <si>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</si>
  <si>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</si>
  <si>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</si>
  <si>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</si>
  <si>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</si>
  <si>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</si>
  <si>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</si>
  <si>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</si>
  <si>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</si>
  <si>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</si>
  <si>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</si>
  <si>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</si>
  <si>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</si>
  <si>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</si>
  <si>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</si>
  <si>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</si>
  <si>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</si>
  <si>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</si>
  <si>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</si>
  <si>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</si>
  <si>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</si>
  <si>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</si>
  <si>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</si>
  <si>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</si>
  <si>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</si>
  <si>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</si>
  <si>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</si>
  <si>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</si>
  <si>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</si>
  <si>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</si>
  <si>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</si>
  <si>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</si>
  <si>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</si>
  <si>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</si>
  <si>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</si>
  <si>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</si>
  <si>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</si>
  <si>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</si>
  <si>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</si>
  <si>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</si>
  <si>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</si>
  <si>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</si>
  <si>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</si>
  <si>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</si>
  <si>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</si>
  <si>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</si>
  <si>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</si>
  <si>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</si>
  <si>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</si>
  <si>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</si>
  <si>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</si>
  <si>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</si>
  <si>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</si>
  <si>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</si>
  <si>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</si>
  <si>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</si>
  <si>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</si>
  <si>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</si>
  <si>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</si>
  <si>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</si>
  <si>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</si>
  <si>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</si>
  <si>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</si>
  <si>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</si>
  <si>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</si>
  <si>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</si>
  <si>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</si>
  <si>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</si>
  <si>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</si>
  <si>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</si>
  <si>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</si>
  <si>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</si>
  <si>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</si>
  <si>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</si>
  <si>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</si>
  <si>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</si>
  <si>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</si>
  <si>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</si>
  <si>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</si>
  <si>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</si>
  <si>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</si>
  <si>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</si>
  <si>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</si>
  <si>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</si>
  <si>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</si>
  <si>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</si>
  <si>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</si>
  <si>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</si>
  <si>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</si>
  <si>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</si>
  <si>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</si>
  <si>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</si>
  <si>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</si>
  <si>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</si>
  <si>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</si>
  <si>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</si>
  <si>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</si>
  <si>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</si>
  <si>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</si>
  <si>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</si>
  <si>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</si>
  <si>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</si>
  <si>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</si>
  <si>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</si>
  <si>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</si>
  <si>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</si>
  <si>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</si>
  <si>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</si>
  <si>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</si>
  <si>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</si>
  <si>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</si>
  <si>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</si>
  <si>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</si>
  <si>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</si>
  <si>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</si>
  <si>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</si>
  <si>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</si>
  <si>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</si>
  <si>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</si>
  <si>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</si>
  <si>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</si>
  <si>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</si>
  <si>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</si>
  <si>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</si>
  <si>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</si>
  <si>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</si>
  <si>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</si>
  <si>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</si>
  <si>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</si>
  <si>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</si>
  <si>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</si>
  <si>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</si>
  <si>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</si>
  <si>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</si>
  <si>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</si>
  <si>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</si>
  <si>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</si>
  <si>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</si>
  <si>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</si>
  <si>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</si>
  <si>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</si>
  <si>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</si>
  <si>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</si>
  <si>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</si>
  <si>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</si>
  <si>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</si>
  <si>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</si>
  <si>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</si>
  <si>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</si>
  <si>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</si>
  <si>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</si>
  <si>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</si>
  <si>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</si>
  <si>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</si>
  <si>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</si>
  <si>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</si>
  <si>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</si>
  <si>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</si>
  <si>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</si>
  <si>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</si>
  <si>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</si>
  <si>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</si>
  <si>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</si>
  <si>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</si>
  <si>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</si>
  <si>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</si>
  <si>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</si>
  <si>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</si>
  <si>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</si>
  <si>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</si>
  <si>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</si>
  <si>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</si>
  <si>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</si>
  <si>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</si>
  <si>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</si>
  <si>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</si>
  <si>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</si>
  <si>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</si>
  <si>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</si>
  <si>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</si>
  <si>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</si>
  <si>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</si>
  <si>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</si>
  <si>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</si>
  <si>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</si>
  <si>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</si>
  <si>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</si>
  <si>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</si>
  <si>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</si>
  <si>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</si>
  <si>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</si>
  <si>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</si>
  <si>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</si>
  <si>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</si>
  <si>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</si>
  <si>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</si>
  <si>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</si>
  <si>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</si>
  <si>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</si>
  <si>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</si>
  <si>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</si>
  <si>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</si>
  <si>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</si>
  <si>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</si>
  <si>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</si>
  <si>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</si>
  <si>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</si>
  <si>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</si>
  <si>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</si>
  <si>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</si>
  <si>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</si>
  <si>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</si>
  <si>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</si>
  <si>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</si>
  <si>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</si>
  <si>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</si>
  <si>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</si>
  <si>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</si>
  <si>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</si>
  <si>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</si>
  <si>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</si>
  <si>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</si>
  <si>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</si>
  <si>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</si>
  <si>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</si>
  <si>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</si>
  <si>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</si>
  <si>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</si>
  <si>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</si>
  <si>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</si>
  <si>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</si>
  <si>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</si>
  <si>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</si>
  <si>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</si>
  <si>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</si>
  <si>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</si>
  <si>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</si>
  <si>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</si>
  <si>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</si>
  <si>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</si>
  <si>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</si>
  <si>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</si>
  <si>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</si>
  <si>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</si>
  <si>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</si>
  <si>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</si>
  <si>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</si>
  <si>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</si>
  <si>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</si>
  <si>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</si>
  <si>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</si>
  <si>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</si>
  <si>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</si>
  <si>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</si>
  <si>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</si>
  <si>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</si>
  <si>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</si>
  <si>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</si>
  <si>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</si>
  <si>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</si>
  <si>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</si>
  <si>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</si>
  <si>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</si>
  <si>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</si>
  <si>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</si>
  <si>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</si>
  <si>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</si>
  <si>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</si>
  <si>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</si>
  <si>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</si>
  <si>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</si>
  <si>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</si>
  <si>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</si>
  <si>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</si>
  <si>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</si>
  <si>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</si>
  <si>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</si>
  <si>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</si>
  <si>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</si>
  <si>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</si>
  <si>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</si>
  <si>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</si>
  <si>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</si>
  <si>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</si>
  <si>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</si>
  <si>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</si>
  <si>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</si>
  <si>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</si>
  <si>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</si>
  <si>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</si>
  <si>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</si>
  <si>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</si>
  <si>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</si>
  <si>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</si>
  <si>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</si>
  <si>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</si>
  <si>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</si>
  <si>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</si>
  <si>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</si>
  <si>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</si>
  <si>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</si>
  <si>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</si>
  <si>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</si>
  <si>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</si>
  <si>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</si>
  <si>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</si>
  <si>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</si>
  <si>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</si>
  <si>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</si>
  <si>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</si>
  <si>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</si>
  <si>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</si>
  <si>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</si>
  <si>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</si>
  <si>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</si>
  <si>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</si>
  <si>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</si>
  <si>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</si>
  <si>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</si>
  <si>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</si>
  <si>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</si>
  <si>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</si>
  <si>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</si>
  <si>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</si>
  <si>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</si>
  <si>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</si>
  <si>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</si>
  <si>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</si>
  <si>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</si>
  <si>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</si>
  <si>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</si>
  <si>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</si>
  <si>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</si>
  <si>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</si>
  <si>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</si>
  <si>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</si>
  <si>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</si>
  <si>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</si>
  <si>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</si>
  <si>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</si>
  <si>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</si>
  <si>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</si>
  <si>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</si>
  <si>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</si>
  <si>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</si>
  <si>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</si>
  <si>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</si>
  <si>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</si>
  <si>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</si>
  <si>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</si>
  <si>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</si>
  <si>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</si>
  <si>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</si>
  <si>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</si>
  <si>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</si>
  <si>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</si>
  <si>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</si>
  <si>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</si>
  <si>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</si>
  <si>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</si>
  <si>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</si>
  <si>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</si>
  <si>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</si>
  <si>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</si>
  <si>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</si>
  <si>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</si>
  <si>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</si>
  <si>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</si>
  <si>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</si>
  <si>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</si>
  <si>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</si>
  <si>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</si>
  <si>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</si>
  <si>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</si>
  <si>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</si>
  <si>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</si>
  <si>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</si>
  <si>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</si>
  <si>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</si>
  <si>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</si>
  <si>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</si>
  <si>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</si>
  <si>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</si>
  <si>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</si>
  <si>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</si>
  <si>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</si>
  <si>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</si>
  <si>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</si>
  <si>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</si>
  <si>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</si>
  <si>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</si>
  <si>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</si>
  <si>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</si>
  <si>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</si>
  <si>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</si>
  <si>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</si>
  <si>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</si>
  <si>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</si>
  <si>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</si>
  <si>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</si>
  <si>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</si>
  <si>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</si>
  <si>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</si>
  <si>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</si>
  <si>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</si>
  <si>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</si>
  <si>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</si>
  <si>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</si>
  <si>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</si>
  <si>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</si>
  <si>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</si>
  <si>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</si>
  <si>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</si>
  <si>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</si>
  <si>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</si>
  <si>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</si>
  <si>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</si>
  <si>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</si>
  <si>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</si>
  <si>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</si>
  <si>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</si>
  <si>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</si>
  <si>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</si>
  <si>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</si>
  <si>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</si>
  <si>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</si>
  <si>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</si>
  <si>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</si>
  <si>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</si>
  <si>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</si>
  <si>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</si>
  <si>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</si>
  <si>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</si>
  <si>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</si>
  <si>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</si>
  <si>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</si>
  <si>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</si>
  <si>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</si>
  <si>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</si>
  <si>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</si>
  <si>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</si>
  <si>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</si>
  <si>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</si>
  <si>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</si>
  <si>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</si>
  <si>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</si>
  <si>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</si>
  <si>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</si>
  <si>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</si>
  <si>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</si>
  <si>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</si>
  <si>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</si>
  <si>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</si>
  <si>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</si>
  <si>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</si>
  <si>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</si>
  <si>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</si>
  <si>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</si>
  <si>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</si>
  <si>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</si>
  <si>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</si>
  <si>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</si>
  <si>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</si>
  <si>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</si>
  <si>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</si>
  <si>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</si>
  <si>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</si>
  <si>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</si>
  <si>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</si>
  <si>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</si>
  <si>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</si>
  <si>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</si>
  <si>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</si>
  <si>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</si>
  <si>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</si>
  <si>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</si>
  <si>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</si>
  <si>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</si>
  <si>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</si>
  <si>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</si>
  <si>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</si>
  <si>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</si>
  <si>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</si>
  <si>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</si>
  <si>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</si>
  <si>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</si>
  <si>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</si>
  <si>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</si>
  <si>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</si>
  <si>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</si>
  <si>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</si>
  <si>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</si>
  <si>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</si>
  <si>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</si>
  <si>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</si>
  <si>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</si>
  <si>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</si>
  <si>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</si>
  <si>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</si>
  <si>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</si>
  <si>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</si>
  <si>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</si>
  <si>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</si>
  <si>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</si>
  <si>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</si>
  <si>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</si>
  <si>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</si>
  <si>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</si>
  <si>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</si>
  <si>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</si>
  <si>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</si>
  <si>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</si>
  <si>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</si>
  <si>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</si>
  <si>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</si>
  <si>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</si>
  <si>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</si>
  <si>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</si>
  <si>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</si>
  <si>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</si>
  <si>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</si>
  <si>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</si>
  <si>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</si>
  <si>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</si>
  <si>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</si>
  <si>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</si>
  <si>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</si>
  <si>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</si>
  <si>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</si>
  <si>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</si>
  <si>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</si>
  <si>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</si>
  <si>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</si>
  <si>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</si>
  <si>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</si>
  <si>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</si>
  <si>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</si>
  <si>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</si>
  <si>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</si>
  <si>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</si>
  <si>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</si>
  <si>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</si>
  <si>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</si>
  <si>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</si>
  <si>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</si>
  <si>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</si>
  <si>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</si>
  <si>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</si>
  <si>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</si>
  <si>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</si>
  <si>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</si>
  <si>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</si>
  <si>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</si>
  <si>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</si>
  <si>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</si>
  <si>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</si>
  <si>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</si>
  <si>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</si>
  <si>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</si>
  <si>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</si>
  <si>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</si>
  <si>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</si>
  <si>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</si>
  <si>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</si>
  <si>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</si>
  <si>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</si>
  <si>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</si>
  <si>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</si>
  <si>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</si>
  <si>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</si>
  <si>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</si>
  <si>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</si>
  <si>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</si>
  <si>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</si>
  <si>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</si>
  <si>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</si>
  <si>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</si>
  <si>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</si>
  <si>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</si>
  <si>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</si>
  <si>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</si>
  <si>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</si>
  <si>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</si>
  <si>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</si>
  <si>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</si>
  <si>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</si>
  <si>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</si>
  <si>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</si>
  <si>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</si>
  <si>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</si>
  <si>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</si>
  <si>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</si>
  <si>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</si>
  <si>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</si>
  <si>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</si>
  <si>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</si>
  <si>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</si>
  <si>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</si>
  <si>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</si>
  <si>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</si>
  <si>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</si>
  <si>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</si>
  <si>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</si>
  <si>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</si>
  <si>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</si>
  <si>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</si>
  <si>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</si>
  <si>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</si>
  <si>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</si>
  <si>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</si>
  <si>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</si>
  <si>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</si>
  <si>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</si>
  <si>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</si>
  <si>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</si>
  <si>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</si>
  <si>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</si>
  <si>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</si>
  <si>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</si>
  <si>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</si>
  <si>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</si>
  <si>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</si>
  <si>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</si>
  <si>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</si>
  <si>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</si>
  <si>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</si>
  <si>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</si>
  <si>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</si>
  <si>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</si>
  <si>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</si>
  <si>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</si>
  <si>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</si>
  <si>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</si>
  <si>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</si>
  <si>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</si>
  <si>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</si>
  <si>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</si>
  <si>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</si>
  <si>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</si>
  <si>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</si>
  <si>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</si>
  <si>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</si>
  <si>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</si>
  <si>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</si>
  <si>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</si>
  <si>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</si>
  <si>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</si>
  <si>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</si>
  <si>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</si>
  <si>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</si>
  <si>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</si>
  <si>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</si>
  <si>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</si>
  <si>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</si>
  <si>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</si>
  <si>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</si>
  <si>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</si>
  <si>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</si>
  <si>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</si>
  <si>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</si>
  <si>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</si>
  <si>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</si>
  <si>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</si>
  <si>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</si>
  <si>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</si>
  <si>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</si>
  <si>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</si>
  <si>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</si>
  <si>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</si>
  <si>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</si>
  <si>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</si>
  <si>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</si>
  <si>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</si>
  <si>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</si>
  <si>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</si>
  <si>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</si>
  <si>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</si>
  <si>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</si>
  <si>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</si>
  <si>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</si>
  <si>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</si>
  <si>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</si>
  <si>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</si>
  <si>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</si>
  <si>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</si>
  <si>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</si>
  <si>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</si>
  <si>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</si>
  <si>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</si>
  <si>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</si>
  <si>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</si>
  <si>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</si>
  <si>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</si>
  <si>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</si>
  <si>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</si>
  <si>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</si>
  <si>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</si>
  <si>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</si>
  <si>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</si>
  <si>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</si>
  <si>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</si>
  <si>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</si>
  <si>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</si>
  <si>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</si>
  <si>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</si>
  <si>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</si>
  <si>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</si>
  <si>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</si>
  <si>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</si>
  <si>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</si>
  <si>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</si>
  <si>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</si>
  <si>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</si>
  <si>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</si>
  <si>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</si>
  <si>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</si>
  <si>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</si>
  <si>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</si>
  <si>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</si>
  <si>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</si>
  <si>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</si>
  <si>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</si>
  <si>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</si>
  <si>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</si>
  <si>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</si>
  <si>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</si>
  <si>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</si>
  <si>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</si>
  <si>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</si>
  <si>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</si>
  <si>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</si>
  <si>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</si>
  <si>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</si>
  <si>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</si>
  <si>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</si>
  <si>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</si>
  <si>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</si>
  <si>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</si>
  <si>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</si>
  <si>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</si>
  <si>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</si>
  <si>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</si>
  <si>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</si>
  <si>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</si>
  <si>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</si>
  <si>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</si>
  <si>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</si>
  <si>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</si>
  <si>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</si>
  <si>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</si>
  <si>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</si>
  <si>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</si>
  <si>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</si>
  <si>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</si>
  <si>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</si>
  <si>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</si>
  <si>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</si>
  <si>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</si>
  <si>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</si>
  <si>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</si>
  <si>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</si>
  <si>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</si>
  <si>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</si>
  <si>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</si>
  <si>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</si>
  <si>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</si>
  <si>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</si>
  <si>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</si>
  <si>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</si>
  <si>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</si>
  <si>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</si>
  <si>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</si>
  <si>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</si>
  <si>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</si>
  <si>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</si>
  <si>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</si>
  <si>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</si>
  <si>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</si>
  <si>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</si>
  <si>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</si>
  <si>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</si>
  <si>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</si>
  <si>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</si>
  <si>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</si>
  <si>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</si>
  <si>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</si>
  <si>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</si>
  <si>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</si>
  <si>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</si>
  <si>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</si>
  <si>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</si>
  <si>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</si>
  <si>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</si>
  <si>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</si>
  <si>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</si>
  <si>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</si>
  <si>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</si>
  <si>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</si>
  <si>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</si>
  <si>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</si>
  <si>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</si>
  <si>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</si>
  <si>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</si>
  <si>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</si>
  <si>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</si>
  <si>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</si>
  <si>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</si>
  <si>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</si>
  <si>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</si>
  <si>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</si>
  <si>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</si>
  <si>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</si>
  <si>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</si>
  <si>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</si>
  <si>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</si>
  <si>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</si>
  <si>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</si>
  <si>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</si>
  <si>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</si>
  <si>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</si>
  <si>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</si>
  <si>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</si>
  <si>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</si>
  <si>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</si>
  <si>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</si>
  <si>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</si>
  <si>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</si>
  <si>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</si>
  <si>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</si>
  <si>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</si>
  <si>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</si>
  <si>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</si>
  <si>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</si>
  <si>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</si>
  <si>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</si>
  <si>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</si>
  <si>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</si>
  <si>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</si>
  <si>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</si>
  <si>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</si>
  <si>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</si>
  <si>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</si>
  <si>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</si>
  <si>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</si>
  <si>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</si>
  <si>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</si>
  <si>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</si>
  <si>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</si>
  <si>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</si>
  <si>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</si>
  <si>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</si>
  <si>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</si>
  <si>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</si>
  <si>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</si>
  <si>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</si>
  <si>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</si>
  <si>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</si>
  <si>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</si>
  <si>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</si>
  <si>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</si>
  <si>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</si>
  <si>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</si>
  <si>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</si>
  <si>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</si>
  <si>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</si>
  <si>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</si>
  <si>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</si>
  <si>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</si>
  <si>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</si>
  <si>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</si>
  <si>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</si>
  <si>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</si>
  <si>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</si>
  <si>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</si>
  <si>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</si>
  <si>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</si>
  <si>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</si>
  <si>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</si>
  <si>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</si>
  <si>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</si>
  <si>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</si>
  <si>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</si>
  <si>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</si>
  <si>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</si>
  <si>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</si>
  <si>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</si>
  <si>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</si>
  <si>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</si>
  <si>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</si>
  <si>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</si>
  <si>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</si>
  <si>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</si>
  <si>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</si>
  <si>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</si>
  <si>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</si>
  <si>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</si>
  <si>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</si>
  <si>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</si>
  <si>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</si>
  <si>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</si>
  <si>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</si>
  <si>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</si>
  <si>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</si>
  <si>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</si>
  <si>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</si>
  <si>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</si>
  <si>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</si>
  <si>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</si>
  <si>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</si>
  <si>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</si>
  <si>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</si>
  <si>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</si>
  <si>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</si>
  <si>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</si>
  <si>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</si>
  <si>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</si>
  <si>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</si>
  <si>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</si>
  <si>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</si>
  <si>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</si>
  <si>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</si>
  <si>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</si>
  <si>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</si>
  <si>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</si>
  <si>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</si>
  <si>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</si>
  <si>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</si>
  <si>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</si>
  <si>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</si>
  <si>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</si>
  <si>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</si>
  <si>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</si>
  <si>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</si>
  <si>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</si>
  <si>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</si>
  <si>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</si>
  <si>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</si>
  <si>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</si>
  <si>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</si>
  <si>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</si>
  <si>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</si>
  <si>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</si>
  <si>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</si>
  <si>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</si>
  <si>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</si>
  <si>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</si>
  <si>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</si>
  <si>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</si>
  <si>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</si>
  <si>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</si>
  <si>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</si>
  <si>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</si>
  <si>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</si>
  <si>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</si>
  <si>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</si>
  <si>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</si>
  <si>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</si>
  <si>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</si>
  <si>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</si>
  <si>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</si>
  <si>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</si>
  <si>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</si>
  <si>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</si>
  <si>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</si>
  <si>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</si>
  <si>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</si>
  <si>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</si>
  <si>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</si>
  <si>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</si>
  <si>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</si>
  <si>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</si>
  <si>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</si>
  <si>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</si>
  <si>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</si>
  <si>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</si>
  <si>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</si>
  <si>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</si>
  <si>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</si>
  <si>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</si>
  <si>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</si>
  <si>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</si>
  <si>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</si>
  <si>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</si>
  <si>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</si>
  <si>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</si>
  <si>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</si>
  <si>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</si>
  <si>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</si>
  <si>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</si>
  <si>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</si>
  <si>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</si>
  <si>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</si>
  <si>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</si>
  <si>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</si>
  <si>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</si>
  <si>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</si>
  <si>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</si>
  <si>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</si>
  <si>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</si>
  <si>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</si>
  <si>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</si>
  <si>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</si>
  <si>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</si>
  <si>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</si>
  <si>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</si>
  <si>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</si>
  <si>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</si>
  <si>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</si>
  <si>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</si>
  <si>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</si>
  <si>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</si>
  <si>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</si>
  <si>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</si>
  <si>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</si>
  <si>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</si>
  <si>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</si>
  <si>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</si>
  <si>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</si>
  <si>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</si>
  <si>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</si>
  <si>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</si>
  <si>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</si>
  <si>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</si>
  <si>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</si>
  <si>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</si>
  <si>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</si>
  <si>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</si>
  <si>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</si>
  <si>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</si>
  <si>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</si>
  <si>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</si>
  <si>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</si>
  <si>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</si>
  <si>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</si>
  <si>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</si>
  <si>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</si>
  <si>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</si>
  <si>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</si>
  <si>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</si>
  <si>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</si>
  <si>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</si>
  <si>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</si>
  <si>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</si>
  <si>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</si>
  <si>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</si>
  <si>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</si>
  <si>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</si>
  <si>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</si>
  <si>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</si>
  <si>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</si>
  <si>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</si>
  <si>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</si>
  <si>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</si>
  <si>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</si>
  <si>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</si>
  <si>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</si>
  <si>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</si>
  <si>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</si>
  <si>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</si>
  <si>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</si>
  <si>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</si>
  <si>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</si>
  <si>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</si>
  <si>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</si>
  <si>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</si>
  <si>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</si>
  <si>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</si>
  <si>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</si>
  <si>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</si>
  <si>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</si>
  <si>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</si>
  <si>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</si>
  <si>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</si>
  <si>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</si>
  <si>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</si>
  <si>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</si>
  <si>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</si>
  <si>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</si>
  <si>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</si>
  <si>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</si>
  <si>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</si>
  <si>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</si>
  <si>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</si>
  <si>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</si>
  <si>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</si>
  <si>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</si>
  <si>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</si>
  <si>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</si>
  <si>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</si>
  <si>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</si>
  <si>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</si>
  <si>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</si>
  <si>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</si>
  <si>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</si>
  <si>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</si>
  <si>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</si>
  <si>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</si>
  <si>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</si>
  <si>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</si>
  <si>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</si>
  <si>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</si>
  <si>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</si>
  <si>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</si>
  <si>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</si>
  <si>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</si>
  <si>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</si>
  <si>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</si>
  <si>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</si>
  <si>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</si>
  <si>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</si>
  <si>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</si>
  <si>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</si>
  <si>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</si>
  <si>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</si>
  <si>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</si>
  <si>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</si>
  <si>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</si>
  <si>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</si>
  <si>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</si>
  <si>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</si>
  <si>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</si>
  <si>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</si>
  <si>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</si>
  <si>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</si>
  <si>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</si>
  <si>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</si>
  <si>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</si>
  <si>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</si>
  <si>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</si>
  <si>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</si>
  <si>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</si>
  <si>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</si>
  <si>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</si>
  <si>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</si>
  <si>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</si>
  <si>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</si>
  <si>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</si>
  <si>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</si>
  <si>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</si>
  <si>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</si>
  <si>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</si>
  <si>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</si>
  <si>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</si>
  <si>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</si>
  <si>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</si>
  <si>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</si>
  <si>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</si>
  <si>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</si>
  <si>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</si>
  <si>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</si>
  <si>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</si>
  <si>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</si>
  <si>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</si>
  <si>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</si>
  <si>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</si>
  <si>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</si>
  <si>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</si>
  <si>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</si>
  <si>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</si>
  <si>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</si>
  <si>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</si>
  <si>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</si>
  <si>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</si>
  <si>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</si>
  <si>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</si>
  <si>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</si>
  <si>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</si>
  <si>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</si>
  <si>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</si>
  <si>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</si>
  <si>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</si>
  <si>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</si>
  <si>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</si>
  <si>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</si>
  <si>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</si>
  <si>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</si>
  <si>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</si>
  <si>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</si>
  <si>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</si>
  <si>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</si>
  <si>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</si>
  <si>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</si>
  <si>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</si>
  <si>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</si>
  <si>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</si>
  <si>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</si>
  <si>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</si>
  <si>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</si>
  <si>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</si>
  <si>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</si>
  <si>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</si>
  <si>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</si>
  <si>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</si>
  <si>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</si>
  <si>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</si>
  <si>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</si>
  <si>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</si>
  <si>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</si>
  <si>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</si>
  <si>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</si>
  <si>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</si>
  <si>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</si>
  <si>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</si>
  <si>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</si>
  <si>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</si>
  <si>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</si>
  <si>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</si>
  <si>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</si>
  <si>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</si>
  <si>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</si>
  <si>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</si>
  <si>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</si>
  <si>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</si>
  <si>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</si>
  <si>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</si>
  <si>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</si>
  <si>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</si>
  <si>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</si>
  <si>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</si>
  <si>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</si>
  <si>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</si>
  <si>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</si>
  <si>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</si>
  <si>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</si>
  <si>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</si>
  <si>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</si>
  <si>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</si>
  <si>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</si>
  <si>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</si>
  <si>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</si>
  <si>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</si>
  <si>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</si>
  <si>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</si>
  <si>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</si>
  <si>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</si>
  <si>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</si>
  <si>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</si>
  <si>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</si>
  <si>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</si>
  <si>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</si>
  <si>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</si>
  <si>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</si>
  <si>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</si>
  <si>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</si>
  <si>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</si>
  <si>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</si>
  <si>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</si>
  <si>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</si>
  <si>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</si>
  <si>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</si>
  <si>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</si>
  <si>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</si>
  <si>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</si>
  <si>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</si>
  <si>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</si>
  <si>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</si>
  <si>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</si>
  <si>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</si>
  <si>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</si>
  <si>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</si>
  <si>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</si>
  <si>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</si>
  <si>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</si>
  <si>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</si>
  <si>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</si>
  <si>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</si>
  <si>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</si>
  <si>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</si>
  <si>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</si>
  <si>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</si>
  <si>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</si>
  <si>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</si>
  <si>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</si>
  <si>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</si>
  <si>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</si>
  <si>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</si>
  <si>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</si>
  <si>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</si>
  <si>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</si>
  <si>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</si>
  <si>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</si>
  <si>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</si>
  <si>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</si>
  <si>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</si>
  <si>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</si>
  <si>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</si>
  <si>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</si>
  <si>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</si>
  <si>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</si>
  <si>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</si>
  <si>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</si>
  <si>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</si>
  <si>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</si>
  <si>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</si>
  <si>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</si>
  <si>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</si>
  <si>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</si>
  <si>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</si>
  <si>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</si>
  <si>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</si>
  <si>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</si>
  <si>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</si>
  <si>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</si>
  <si>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</si>
  <si>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</si>
  <si>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</si>
  <si>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</si>
  <si>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</si>
  <si>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</si>
  <si>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</si>
  <si>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</si>
  <si>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</si>
  <si>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</si>
  <si>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</si>
  <si>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</si>
  <si>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</si>
  <si>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</si>
  <si>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</si>
  <si>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</si>
  <si>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</si>
  <si>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</si>
  <si>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</si>
  <si>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</si>
  <si>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</si>
  <si>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</si>
  <si>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</si>
  <si>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</si>
  <si>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</si>
  <si>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</si>
  <si>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</si>
  <si>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</si>
  <si>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</si>
  <si>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</si>
  <si>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</si>
  <si>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</si>
  <si>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</si>
  <si>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</si>
  <si>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</si>
  <si>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</si>
  <si>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</si>
  <si>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</si>
  <si>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</si>
  <si>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</si>
  <si>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</si>
  <si>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</si>
  <si>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</si>
  <si>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</si>
  <si>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</si>
  <si>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</si>
  <si>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</si>
  <si>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</si>
  <si>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</si>
  <si>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</si>
  <si>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</si>
  <si>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</si>
  <si>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</si>
  <si>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</si>
  <si>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</si>
  <si>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</si>
  <si>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</si>
  <si>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</si>
  <si>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</si>
  <si>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</si>
  <si>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</si>
  <si>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</si>
  <si>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</si>
  <si>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</si>
  <si>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</si>
  <si>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</si>
  <si>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</si>
  <si>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</si>
  <si>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</si>
  <si>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</si>
  <si>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</si>
  <si>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</si>
  <si>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</si>
  <si>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</si>
  <si>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</si>
  <si>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</si>
  <si>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</si>
  <si>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</si>
  <si>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</si>
  <si>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</si>
  <si>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</si>
  <si>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</si>
  <si>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</si>
  <si>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</si>
  <si>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</si>
  <si>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</si>
  <si>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</si>
  <si>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</si>
  <si>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</si>
  <si>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</si>
  <si>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</si>
  <si>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</si>
  <si>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</si>
  <si>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</si>
  <si>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</si>
  <si>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</si>
  <si>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</si>
  <si>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</si>
  <si>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</si>
  <si>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</si>
  <si>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</si>
  <si>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</si>
  <si>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</si>
  <si>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</si>
  <si>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</si>
  <si>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</si>
  <si>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</si>
  <si>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</si>
  <si>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</si>
  <si>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</si>
  <si>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</si>
  <si>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</si>
  <si>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</si>
  <si>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</si>
  <si>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</si>
  <si>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</si>
  <si>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</si>
  <si>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</si>
  <si>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</si>
  <si>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</si>
  <si>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</si>
  <si>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</si>
  <si>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</si>
  <si>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</si>
  <si>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</si>
  <si>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</si>
  <si>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</si>
  <si>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</si>
  <si>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</si>
  <si>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</si>
  <si>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</si>
  <si>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</si>
  <si>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</si>
  <si>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</si>
  <si>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</si>
  <si>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</si>
  <si>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</si>
  <si>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</si>
  <si>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</si>
  <si>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</si>
  <si>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</si>
  <si>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</si>
  <si>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</si>
  <si>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</si>
  <si>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</si>
  <si>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</si>
  <si>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</si>
  <si>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</si>
  <si>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</si>
  <si>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</si>
  <si>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</si>
  <si>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</si>
  <si>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</si>
  <si>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</si>
  <si>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</si>
  <si>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</si>
  <si>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</si>
  <si>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</si>
  <si>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</si>
  <si>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</si>
  <si>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</si>
  <si>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</si>
  <si>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</si>
  <si>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</si>
  <si>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</si>
  <si>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</si>
  <si>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</si>
  <si>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</si>
  <si>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</si>
  <si>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</si>
  <si>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</si>
  <si>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</si>
  <si>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</si>
  <si>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</si>
  <si>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</si>
  <si>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</si>
  <si>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</si>
  <si>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</si>
  <si>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</si>
  <si>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</si>
  <si>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</si>
  <si>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</si>
  <si>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</si>
  <si>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</si>
  <si>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</si>
  <si>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</si>
  <si>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</si>
  <si>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</si>
  <si>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</si>
  <si>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</si>
  <si>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</si>
  <si>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</si>
  <si>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</si>
  <si>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</si>
  <si>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</si>
  <si>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</si>
  <si>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</si>
  <si>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</si>
  <si>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</si>
  <si>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</si>
  <si>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</si>
  <si>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</si>
  <si>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</si>
  <si>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</si>
  <si>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</si>
  <si>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</si>
  <si>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</si>
  <si>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</si>
  <si>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</si>
  <si>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</si>
  <si>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</si>
  <si>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</si>
  <si>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</si>
  <si>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</si>
  <si>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</si>
  <si>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</si>
  <si>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</si>
  <si>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</si>
  <si>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</si>
  <si>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</si>
  <si>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</si>
  <si>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</si>
  <si>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</si>
  <si>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</si>
  <si>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</si>
  <si>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</si>
  <si>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</si>
  <si>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</si>
  <si>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</si>
  <si>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</si>
  <si>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</si>
  <si>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</si>
  <si>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</si>
  <si>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</si>
  <si>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</si>
  <si>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</si>
  <si>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</si>
  <si>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</si>
  <si>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</si>
  <si>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</si>
  <si>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</si>
  <si>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</si>
  <si>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</si>
  <si>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</si>
  <si>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</si>
  <si>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</si>
  <si>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</si>
  <si>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</si>
  <si>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</si>
  <si>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</si>
  <si>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</si>
  <si>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</si>
  <si>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</si>
  <si>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</si>
  <si>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</si>
  <si>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</si>
  <si>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</si>
  <si>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</si>
  <si>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</si>
  <si>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</si>
  <si>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</si>
  <si>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</si>
  <si>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</si>
  <si>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</si>
  <si>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</si>
  <si>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</si>
  <si>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</si>
  <si>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</si>
  <si>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</si>
  <si>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</si>
  <si>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</si>
  <si>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</si>
  <si>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</si>
  <si>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</si>
  <si>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</si>
  <si>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</si>
  <si>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</si>
  <si>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</si>
  <si>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</si>
  <si>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</si>
  <si>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</si>
  <si>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</si>
  <si>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</si>
  <si>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</si>
  <si>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</si>
  <si>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</si>
  <si>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</si>
  <si>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</si>
  <si>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</si>
  <si>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</si>
  <si>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</si>
  <si>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</si>
  <si>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</si>
  <si>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</si>
  <si>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</si>
  <si>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</si>
  <si>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</si>
  <si>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</si>
  <si>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</si>
  <si>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</si>
  <si>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</si>
  <si>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</si>
  <si>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</si>
  <si>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</si>
  <si>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</si>
  <si>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</si>
  <si>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</si>
  <si>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</si>
  <si>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</si>
  <si>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</si>
  <si>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</si>
  <si>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</si>
  <si>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</si>
  <si>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</si>
  <si>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</si>
  <si>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</si>
  <si>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</si>
  <si>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</si>
  <si>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</si>
  <si>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</si>
  <si>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</si>
  <si>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</si>
  <si>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</si>
  <si>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</si>
  <si>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</si>
  <si>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</si>
  <si>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</si>
  <si>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</si>
  <si>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</si>
  <si>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</si>
  <si>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</si>
  <si>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</si>
  <si>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</si>
  <si>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</si>
  <si>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</si>
  <si>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</si>
  <si>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</si>
  <si>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</si>
  <si>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</si>
  <si>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</si>
  <si>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</si>
  <si>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</si>
  <si>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</si>
  <si>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</si>
  <si>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</si>
  <si>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</si>
  <si>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</si>
  <si>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</si>
  <si>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</si>
  <si>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</si>
  <si>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</si>
  <si>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</si>
  <si>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</si>
  <si>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</si>
  <si>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</si>
  <si>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</si>
  <si>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</si>
  <si>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</si>
  <si>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</si>
  <si>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</si>
  <si>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</si>
  <si>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</si>
  <si>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</si>
  <si>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</si>
  <si>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</si>
  <si>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</si>
  <si>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</si>
  <si>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</si>
  <si>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</si>
  <si>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</si>
  <si>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</si>
  <si>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</si>
  <si>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</si>
  <si>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</si>
  <si>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</si>
  <si>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</si>
  <si>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</si>
  <si>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</si>
  <si>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</si>
  <si>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</si>
  <si>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</si>
  <si>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</si>
  <si>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</si>
  <si>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</si>
  <si>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</si>
  <si>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</si>
  <si>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</si>
  <si>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</si>
  <si>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</si>
  <si>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</si>
  <si>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</si>
  <si>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</si>
  <si>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</si>
  <si>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</si>
  <si>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</si>
  <si>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</si>
  <si>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</si>
  <si>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</si>
  <si>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</si>
  <si>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</si>
  <si>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</si>
  <si>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</si>
  <si>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</si>
  <si>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</si>
  <si>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</si>
  <si>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</si>
  <si>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</si>
  <si>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</si>
  <si>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</si>
  <si>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</si>
  <si>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</si>
  <si>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</si>
  <si>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</si>
  <si>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</si>
  <si>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</si>
  <si>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</si>
  <si>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</si>
  <si>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</si>
  <si>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</si>
  <si>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</si>
  <si>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</si>
  <si>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</si>
  <si>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</si>
  <si>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</si>
  <si>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</si>
  <si>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</si>
  <si>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</si>
  <si>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</si>
  <si>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</si>
  <si>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</si>
  <si>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</si>
  <si>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</si>
  <si>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</si>
  <si>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</si>
  <si>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</si>
  <si>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</si>
  <si>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</si>
  <si>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</si>
  <si>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</si>
  <si>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</si>
  <si>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</si>
  <si>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</si>
  <si>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</si>
  <si>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</si>
  <si>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</si>
  <si>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</si>
  <si>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</si>
  <si>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</si>
  <si>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</si>
  <si>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</si>
  <si>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</si>
  <si>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</si>
  <si>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</si>
  <si>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</si>
  <si>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</si>
  <si>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</si>
  <si>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</si>
  <si>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</si>
  <si>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</si>
  <si>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</si>
  <si>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</si>
  <si>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</si>
  <si>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</si>
  <si>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</si>
  <si>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</si>
  <si>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</si>
  <si>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</si>
  <si>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</si>
  <si>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</si>
  <si>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</si>
  <si>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</si>
  <si>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</si>
  <si>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</si>
  <si>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</si>
  <si>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</si>
  <si>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</si>
  <si>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</si>
  <si>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</si>
  <si>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</si>
  <si>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</si>
  <si>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</si>
  <si>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</si>
  <si>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</si>
  <si>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</si>
  <si>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</si>
  <si>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</si>
  <si>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</si>
  <si>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</si>
  <si>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</si>
  <si>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</si>
  <si>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</si>
  <si>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</si>
  <si>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</si>
  <si>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</si>
  <si>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</si>
  <si>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</si>
  <si>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</si>
  <si>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</si>
  <si>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</si>
  <si>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</si>
  <si>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</si>
  <si>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</si>
  <si>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</si>
  <si>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</si>
  <si>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</si>
  <si>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</si>
  <si>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</si>
  <si>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</si>
  <si>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</si>
  <si>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</si>
  <si>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</si>
  <si>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</si>
  <si>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</si>
  <si>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</si>
  <si>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</si>
  <si>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</si>
  <si>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</si>
  <si>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</si>
  <si>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</si>
  <si>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</si>
  <si>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</si>
  <si>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</si>
  <si>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</si>
  <si>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</si>
  <si>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</si>
  <si>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</si>
  <si>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</si>
  <si>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</si>
  <si>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</si>
  <si>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</si>
  <si>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</si>
  <si>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</si>
  <si>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</si>
  <si>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</si>
  <si>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</si>
  <si>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</si>
  <si>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</si>
  <si>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</si>
  <si>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</si>
  <si>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</si>
  <si>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</si>
  <si>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</si>
  <si>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</si>
  <si>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</si>
  <si>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</si>
  <si>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</si>
  <si>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</si>
  <si>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</si>
  <si>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</si>
  <si>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</si>
  <si>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</si>
  <si>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</si>
  <si>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</si>
  <si>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</si>
  <si>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</si>
  <si>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</si>
  <si>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</si>
  <si>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</si>
  <si>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</si>
  <si>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</si>
  <si>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</si>
  <si>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</si>
  <si>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</si>
  <si>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</si>
  <si>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</si>
  <si>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</si>
  <si>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</si>
  <si>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</si>
  <si>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</si>
  <si>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</si>
  <si>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</si>
  <si>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</si>
  <si>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</si>
  <si>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</si>
  <si>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</si>
  <si>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</si>
  <si>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</si>
  <si>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</si>
  <si>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</si>
  <si>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</si>
  <si>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</si>
  <si>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</si>
  <si>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</si>
  <si>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</si>
  <si>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</si>
  <si>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</si>
  <si>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</si>
  <si>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</si>
  <si>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</si>
  <si>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</si>
  <si>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</si>
  <si>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</si>
  <si>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</si>
  <si>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</si>
  <si>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</si>
  <si>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</si>
  <si>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</si>
  <si>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</si>
  <si>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</si>
  <si>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</si>
  <si>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</si>
  <si>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</si>
  <si>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</si>
  <si>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</si>
  <si>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</si>
  <si>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</si>
  <si>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</si>
  <si>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</si>
  <si>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</si>
  <si>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</si>
  <si>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</si>
  <si>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</si>
  <si>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</si>
  <si>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</si>
  <si>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</si>
  <si>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</si>
  <si>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</si>
  <si>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</si>
  <si>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</si>
  <si>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</si>
  <si>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</si>
  <si>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</si>
  <si>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</si>
  <si>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</si>
  <si>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</si>
  <si>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</si>
  <si>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</si>
  <si>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</si>
  <si>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</si>
  <si>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</si>
  <si>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</si>
  <si>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</si>
  <si>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</si>
  <si>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</si>
  <si>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</si>
  <si>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</si>
  <si>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</si>
  <si>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</si>
  <si>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</si>
  <si>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</si>
  <si>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</si>
  <si>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</si>
  <si>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</si>
  <si>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</si>
  <si>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</si>
  <si>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</si>
  <si>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</si>
  <si>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</si>
  <si>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</si>
  <si>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</si>
  <si>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</si>
  <si>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</si>
  <si>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</si>
  <si>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</si>
  <si>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</si>
  <si>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</si>
  <si>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</si>
  <si>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</si>
  <si>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</si>
  <si>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</si>
  <si>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</si>
  <si>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</si>
  <si>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</si>
  <si>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</si>
  <si>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</si>
  <si>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</si>
  <si>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</si>
  <si>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</si>
  <si>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</si>
  <si>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</si>
  <si>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</si>
  <si>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</si>
  <si>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</si>
  <si>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</si>
  <si>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</si>
  <si>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</si>
  <si>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</si>
  <si>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</si>
  <si>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</si>
  <si>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</si>
  <si>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</si>
  <si>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</si>
  <si>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</si>
  <si>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</si>
  <si>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</si>
  <si>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</si>
  <si>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</si>
  <si>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</si>
  <si>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</si>
  <si>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</si>
  <si>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</si>
  <si>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</si>
  <si>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</si>
  <si>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</si>
  <si>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</si>
  <si>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</si>
  <si>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</si>
  <si>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</si>
  <si>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</si>
  <si>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</si>
  <si>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</si>
  <si>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</si>
  <si>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</si>
  <si>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</si>
  <si>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</si>
  <si>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</si>
  <si>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</si>
  <si>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</si>
  <si>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</si>
  <si>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</si>
  <si>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</si>
  <si>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</si>
  <si>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</si>
  <si>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</si>
  <si>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</si>
  <si>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</si>
  <si>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</si>
  <si>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</si>
  <si>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</si>
  <si>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</si>
  <si>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</si>
  <si>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</si>
  <si>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</si>
  <si>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</si>
  <si>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</si>
  <si>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</si>
  <si>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</si>
  <si>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</si>
  <si>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</si>
  <si>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</si>
  <si>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</si>
  <si>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</si>
  <si>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</si>
  <si>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</si>
  <si>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</si>
  <si>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</si>
  <si>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</si>
  <si>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</si>
  <si>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</si>
  <si>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</si>
  <si>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</si>
  <si>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</si>
  <si>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</si>
  <si>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</si>
  <si>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</si>
  <si>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</si>
  <si>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</si>
  <si>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</si>
  <si>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</si>
  <si>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</si>
  <si>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</si>
  <si>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</si>
  <si>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</si>
  <si>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</si>
  <si>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</si>
  <si>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</si>
  <si>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</si>
  <si>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</si>
  <si>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</si>
  <si>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</si>
  <si>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</si>
  <si>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</si>
  <si>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</si>
  <si>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</si>
  <si>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</si>
  <si>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</si>
  <si>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</si>
  <si>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</si>
  <si>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</si>
  <si>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</si>
  <si>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</si>
  <si>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</si>
  <si>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</si>
  <si>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</si>
  <si>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</si>
  <si>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</si>
  <si>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</si>
  <si>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</si>
  <si>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</si>
  <si>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</si>
  <si>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</si>
  <si>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</si>
  <si>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</si>
  <si>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</si>
  <si>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</si>
  <si>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</si>
  <si>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</si>
  <si>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</si>
  <si>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</si>
  <si>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</si>
  <si>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</si>
  <si>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</si>
  <si>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</si>
  <si>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</si>
  <si>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</si>
  <si>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</si>
  <si>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</si>
  <si>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</si>
  <si>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</si>
  <si>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</si>
  <si>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</si>
  <si>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</si>
  <si>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</si>
  <si>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</si>
  <si>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</si>
  <si>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</si>
  <si>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</si>
  <si>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</si>
  <si>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</si>
  <si>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</si>
  <si>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</si>
  <si>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</si>
  <si>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</si>
  <si>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</si>
  <si>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</si>
  <si>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</si>
  <si>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</si>
  <si>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</si>
  <si>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</si>
  <si>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</si>
  <si>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</si>
  <si>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</si>
  <si>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</si>
  <si>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</si>
  <si>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</si>
  <si>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</si>
  <si>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</si>
  <si>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</si>
  <si>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</si>
  <si>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</si>
  <si>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</si>
  <si>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</si>
  <si>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</si>
  <si>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</si>
  <si>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</si>
  <si>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</si>
  <si>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</si>
  <si>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</si>
  <si>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</si>
  <si>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</si>
  <si>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</si>
  <si>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</si>
  <si>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</si>
  <si>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</si>
  <si>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</si>
  <si>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</si>
  <si>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</si>
  <si>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</si>
  <si>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</si>
  <si>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</si>
  <si>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</si>
  <si>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</si>
  <si>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</si>
  <si>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</si>
  <si>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</si>
  <si>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</si>
  <si>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</si>
  <si>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</si>
  <si>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</si>
  <si>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</si>
  <si>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</si>
  <si>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</si>
  <si>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</si>
  <si>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</si>
  <si>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</si>
  <si>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</si>
  <si>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</si>
  <si>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</si>
  <si>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</si>
  <si>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</si>
  <si>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</si>
  <si>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</si>
  <si>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</si>
  <si>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</si>
  <si>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</si>
  <si>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</si>
  <si>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</si>
  <si>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</si>
  <si>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</si>
  <si>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</si>
  <si>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</si>
  <si>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</si>
  <si>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</si>
  <si>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</si>
  <si>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</si>
  <si>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</si>
  <si>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</si>
  <si>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</si>
  <si>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</si>
  <si>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</si>
  <si>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</si>
  <si>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</si>
  <si>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</si>
  <si>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</si>
  <si>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</si>
  <si>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</si>
  <si>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</si>
  <si>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</si>
  <si>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</si>
  <si>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</si>
  <si>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</si>
  <si>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</si>
  <si>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</si>
  <si>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</si>
  <si>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</si>
  <si>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</si>
  <si>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</si>
  <si>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</si>
  <si>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</si>
  <si>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</si>
  <si>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</si>
  <si>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</si>
  <si>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</si>
  <si>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</si>
  <si>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</si>
  <si>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</si>
  <si>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</si>
  <si>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</si>
  <si>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</si>
  <si>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</si>
  <si>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</si>
  <si>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</si>
  <si>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</si>
  <si>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</si>
  <si>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</si>
  <si>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</si>
  <si>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</si>
  <si>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</si>
  <si>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</si>
  <si>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</si>
  <si>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</si>
  <si>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</si>
  <si>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</si>
  <si>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</si>
  <si>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</si>
  <si>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</si>
  <si>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</si>
  <si>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</si>
  <si>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</si>
  <si>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</si>
  <si>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</si>
  <si>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PCM-20251201-00000021</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</si>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</sst>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329.11597962962696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45992.064405555553</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45992.064405555553</v>
      </c>
      <c r="H4" s="126"/>
      <c r="I4" s="128" t="str">
        <f>IFERROR(VLOOKUP(D4,DB!A:F,6,0),"")</f>
        <v/>
      </c>
      <c r="J4" s="128" t="str">
        <f>IFERROR(VLOOKUP(D4,DB!A:G,7,0),"")</f>
        <v/>
      </c>
      <c r="K4" s="124"/>
      <c r="L4" s="123" t="str">
        <f>IFERROR(VLOOKUP(D4,DB!A:I,9,0),"")</f>
        <v/>
      </c>
    </row>
    <row r="5" spans="1:15" s="61" customFormat="1" ht="15" customHeight="1">
      <c r="A5" s="129"/>
      <c r="B5" s="128" t="str">
        <f>IFERROR(VLOOKUP(D5,DB!A:K,11,0),"")</f>
        <v>R1</v>
      </c>
      <c r="C5" s="128"/>
      <c r="D5" s="56" t="s">
        <v>17657</v>
      </c>
      <c r="E5" s="127"/>
      <c r="F5" s="126"/>
      <c r="G5" s="125">
        <f ca="1">IFERROR(NOW()-F5,"-")</f>
        <v>45992.064405555553</v>
      </c>
      <c r="H5" s="126"/>
      <c r="I5" s="128" t="str">
        <f>IFERROR(VLOOKUP(D5,DB!A:F,6,0),"")</f>
        <v>SCECO</v>
      </c>
      <c r="J5" s="128" t="str">
        <f>IFERROR(VLOOKUP(D5,DB!A:G,7,0),"")</f>
        <v>Good</v>
      </c>
      <c r="K5" s="124"/>
      <c r="L5" s="123" t="str">
        <f>IFERROR(VLOOKUP(D5,DB!A:I,9,0),"")</f>
        <v>Latis</v>
      </c>
    </row>
    <row r="6" spans="1:15" s="61" customFormat="1" ht="15" customHeight="1">
      <c r="A6" s="129"/>
      <c r="B6" s="128" t="str">
        <f>IFERROR(VLOOKUP(D6,DB!A:K,11,0),"")</f>
        <v/>
      </c>
      <c r="C6" s="128"/>
      <c r="D6" s="56"/>
      <c r="E6" s="127"/>
      <c r="F6" s="126"/>
      <c r="G6" s="125">
        <f ca="1">IFERROR(NOW()-F6,"-")</f>
        <v>45992.064405555553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45992.064405555553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45992.064405555553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45992.064405555553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45992.064405555553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45992.064405555553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45992.064405555553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45992.064405555553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45992.064405555553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45992.064405555553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45992.064405555553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45992.064405555553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45992.064405555553</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45992.064405555553</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45992.064405555553</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45992.064405555553</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45992.064405555553</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45992.064405555553</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45992.064405555553</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45992.064405555553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45992.064405555553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45992.064405555553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45992.064405555553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45992.064405555553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45992.064405555553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45992.064405555553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45992.064405555553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45992.064405555553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45992.064405555553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45992.064405555553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45992.064405555553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45992.064405555553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45992.064405555553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45992.064405555553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45992.064405555553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45992.064405555553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45992.064405555553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45992.064405555553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45992.064405555553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45992.064405555553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45992.064405555553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45992.064405555553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45992.064405555553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45992.064405555553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45992.064405555553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45992.064405555553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45992.064405555553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45992.064405555553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45992.064405555553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45992.064405555553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45992.064405555553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45992.064405555553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45992.064405555553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45992.064405555553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45992.064405555553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45992.064405555553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45992.064405555553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45992.064405555553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45992.064405555553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45992.064405555553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45992.064405555553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45992.064405555553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45992.064405555553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45992.064405555553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45992.064405555553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45992.064405555553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45992.064405555553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45992.064405555553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45992.064405555553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45992.064405555553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45992.064405555553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45992.064405555553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45992.064405555553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45992.064405555553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45992.064405555553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45992.064405555553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45992.064405555553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45992.064405555553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45992.064405555553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45992.064405555553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45992.064405555553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45992.064405555553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45992.064405555553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45992.064405555553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45992.064405555553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45992.064405555553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45992.064405555553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45992.064405555553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45992.064405555553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45992.064405555553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45992.064405555553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45992.064405555553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45992.064405555553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45992.064405555553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45992.064405555553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45992.064405555553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45992.064405555553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45992.064405555553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45992.064405555553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45992.064405555553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45992.064405555553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45992.064405555553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45992.064405555553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45992.064405555553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45992.064405555553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45992.064405555553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45992.064405555553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45992.064405555553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45992.064405555553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45992.064405555553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45992.064405555553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45992.064405555553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45992.064405555553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45992.064405555553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45992.064405555553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45992.064405555553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45992.064405555553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45992.064405555553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45992.064405555553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45992.064405555553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45992.064405555553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45992.064405555553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45992.064405555553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45992.064405555553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45992.064405555553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45992.064405555553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45992.064405555553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45992.064405555553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45992.064405555553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45992.064405555553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45992.064405555553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45992.064405555553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45992.064405555553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45992.064405555553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45992.064405555553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45992.064405555553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45992.064405555553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45992.064405555553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45992.064405555553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45992.064405555553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45992.064405555553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45992.064405555553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45992.064405555553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45992.064405555553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45992.064405555553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45992.064405555553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45992.064405555553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45992.064405555553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45992.064405555553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45992.064405555553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45992.064405555553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45992.064405555553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45992.064405555553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45992.064405555553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45992.064405555553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45992.064405555553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45992.064405555553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45992.064405555553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45992.064405555553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45992.064405555553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45992.064405555553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45992.064405555553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45992.064405555553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45992.064405555553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45992.064405555553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45992.064405555553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45992.064405555553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45992.064405555553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45992.064405555553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45992.064405555553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45992.064405555553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45992.064405555553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45992.064405555553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45992.064405555553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45992.064405555553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45992.064405555553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45992.064405555553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45992.064405555553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45992.064405555553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45992.064405555553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45992.064405555553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45992.064405555553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45992.064405555553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45992.064405555553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45992.064405555553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45992.064405555553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45992.064405555553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45992.064405555553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45992.064405555553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45992.064405555553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45992.064405555553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45992.064405555553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45992.064405555553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45992.064405555553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45992.064405555553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45992.064405555553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45992.064405555553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45992.064405555553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45992.064405555553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45992.064405555553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45992.064405555553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45992.064405555553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45992.064405555553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45992.064405555553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45992.064405555553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45992.064405555553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45992.064405555553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45992.064405555553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45992.064405555553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45992.064405555553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45992.064405555553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45992.064405555553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45992.064405555553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45992.064405555553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45992.064405555553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45992.064405555553</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45992.064405555553</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45992.064405555553</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45992.064405555553</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45992.064405555553</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45992.064405555553</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45992.064405555553</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45992.064405555553</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59927690-435A-46B7-88F0-C49B66F523BB}"/>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167.06456759259163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7.6769865740716341</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4.5840740735002328E-2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2</v>
      </c>
      <c r="D6" s="18" t="s">
        <v>4126</v>
      </c>
      <c r="E6" s="81" t="s">
        <v>39106</v>
      </c>
      <c r="F6" s="100">
        <v>45992.009062500001</v>
      </c>
      <c r="G6" s="101">
        <f ca="1">IFERROR(NOW()-F6,"-")</f>
        <v>5.5343055551929865E-2</v>
      </c>
      <c r="H6" s="100">
        <v>45992.002812500003</v>
      </c>
      <c r="I6" s="18" t="str">
        <f>IFERROR(VLOOKUP(D6,DB!A:F,6,0),"")</f>
        <v>SCECO</v>
      </c>
      <c r="J6" s="18" t="str">
        <f>IFERROR(VLOOKUP(D6,DB!A:G,7,0),"")</f>
        <v>Vandalized</v>
      </c>
      <c r="K6" s="19" t="s">
        <v>39193</v>
      </c>
      <c r="L6" s="18" t="str">
        <f>IFERROR(VLOOKUP(D6,DB!A:I,9,0),"")</f>
        <v>Zain</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45992.064405555553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45992.064405555553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45992.064405555553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45992.064405555553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45992.064405555553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45992.064405555553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45992.064405555553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45992.064405555553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45992.064405555553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45992.064405555553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45992.064405555553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45992.064405555553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45992.064405555553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45992.064405555553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45992.064405555553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45992.064405555553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45992.064405555553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45992.064405555553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45992.064405555553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45992.064405555553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45992.064405555553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45992.064405555553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45992.064405555553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45992.064405555553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45992.064405555553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45992.064405555553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45992.064405555553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45992.064405555553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45992.064405555553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45992.064405555553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45992.064405555553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45992.064405555553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45992.064405555553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45992.064405555553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45992.064405555553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45992.064405555553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45992.064405555553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45992.064405555553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45992.064405555553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45992.064405555553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45992.064405555553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45992.064405555553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45992.064405555553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45992.064405555553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45992.064405555553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45992.064405555553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45992.064405555553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45992.064405555553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45992.064405555553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45992.064405555553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45992.064405555553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45992.064405555553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45992.064405555553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45992.064405555553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45992.064405555553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45992.064405555553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45992.064405555553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45992.064405555553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45992.064405555553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45992.064405555553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45992.064405555553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45992.064405555553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45992.064405555553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45992.064405555553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45992.064405555553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45992.064405555553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45992.064405555553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45992.064405555553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45992.064405555553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45992.064405555553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45992.064405555553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45992.064405555553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45992.064405555553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45992.064405555553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45992.064405555553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45992.064405555553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45992.064405555553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45992.064405555553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45992.064405555553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45992.064405555553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45992.064405555553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45992.064405555553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45992.064405555553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45992.064405555553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45992.064405555553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45992.064405555553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45992.064405555553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45992.064405555553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45992.064405555553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45992.064405555553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45992.064405555553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45992.064405555553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45992.064405555553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45992.064405555553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45992.064405555553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45992.064405555553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45992.064405555553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45992.064405555553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45992.064405555553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45992.064405555553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45992.064405555553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45992.064405555553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45992.064405555553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45992.064405555553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45992.064405555553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45992.064405555553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45992.064405555553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45992.064405555553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45992.064405555553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45992.064405555553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45992.064405555553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45992.064405555553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45992.064405555553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45992.064405555553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45992.064405555553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45992.064405555553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45992.064405555553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45992.064405555553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45992.064405555553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45992.064405555553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45992.064405555553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45992.064405555553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45992.064405555553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45992.064405555553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45992.064405555553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45992.064405555553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45992.064405555553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45992.064405555553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45992.064405555553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45992.064405555553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45992.064405555553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45992.064405555553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45992.064405555553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45992.064405555553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45992.064405555553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45992.064405555553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45992.064405555553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45992.064405555553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45992.064405555553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45992.064405555553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45992.064405555553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45992.064405555553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45992.064405555553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45992.064405555553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45992.064405555553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45992.064405555553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45992.064405555553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45992.064405555553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45992.064405555553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45992.064405555553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45992.064405555553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45992.064405555553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45992.064405555553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45992.064405555553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45992.064405555553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45992.064405555553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45992.064405555553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45992.064405555553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45992.064405555553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45992.064405555553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45992.064405555553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45992.064405555553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45992.064405555553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45992.064405555553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45992.064405555553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45992.064405555553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45992.064405555553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45992.064405555553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45992.064405555553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45992.064405555553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45992.064405555553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45992.064405555553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45992.064405555553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45992.064405555553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45992.064405555553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45992.064405555553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45992.064405555553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45992.064405555553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45992.064405555553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45992.064405555553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45992.064405555553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45992.064405555553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45992.064405555553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45992.064405555553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45992.064405555553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45992.064405555553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45992.064405555553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45992.064405555553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45992.064405555553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45992.064405555553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45992.064405555553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45992.064405555553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45992.064405555553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45992.064405555553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45992.064405555553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45992.064405555553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45992.064405555553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45992.064405555553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45992.064405555553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45992.064405555553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45992.064405555553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45992.064405555553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45992.064405555553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45992.064405555553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45992.064405555553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45992.064405555553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45992.064405555553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45992.064405555553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45992.064405555553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45992.064405555553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45992.064405555553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45992.064405555553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45992.064405555553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45992.064405555553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45992.064405555553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45992.064405555553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45992.064405555553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45992.064405555553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45992.064405555553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45992.064405555553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45992.064405555553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45992.064405555553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45992.064405555553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45992.064405555553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45992.064405555553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45992.064405555553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45992.064405555553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45992.064405555553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45992.064405555553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45992.064405555553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45992.064405555553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45992.064405555553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45992.064405555553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45992.064405555553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45992.064405555553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45992.064405555553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45992.064405555553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45992.064405555553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45992.064405555553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45992.064405555553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45992.064405555553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45992.064405555553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45992.064405555553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45992.064405555553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45992.064405555553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45992.064405555553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45992.064405555553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45992.064405555553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45992.064405555553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45992.064405555553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45992.064405555553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45992.064405555553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45992.064405555553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45992.064405555553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45992.064405555553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45992.064405555553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45992.064405555553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45992.064405555553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45992.064405555553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45992.064405555553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45992.064405555553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45992.064405555553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45992.064405555553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45992.064405555553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45992.064405555553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45992.064405555553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45992.064405555553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45992.064405555553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45992.064405555553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45992.064405555553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45992.064405555553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45992.064405555553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45992.064405555553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45992.064405555553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45992.064405555553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45992.064405555553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45992.064405555553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45992.064405555553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45992.064405555553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45992.064405555553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45992.064405555553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45992.064405555553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45992.064405555553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45992.064405555553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45992.064405555553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45992.064405555553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45992.064405555553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45992.064405555553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45992.064405555553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45992.064405555553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45992.064405555553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45992.064405555553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45992.064405555553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45992.064405555553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45992.064405555553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45992.064405555553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45992.064405555553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45992.064405555553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45992.064405555553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45992.064405555553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45992.064405555553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45992.064405555553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45992.064405555553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45992.064405555553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45992.064405555553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45992.064405555553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45992.064405555553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45992.064405555553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45992.064405555553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45992.064405555553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45992.064405555553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45992.064405555553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45992.064405555553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45992.064405555553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45992.064405555553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45992.064405555553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45992.064405555553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45992.064405555553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45992.064405555553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45992.064405555553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45992.064405555553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45992.064405555553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45992.064405555553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45992.064405555553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45992.064405555553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45992.064405555553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45992.064405555553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45992.064405555553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45992.064405555553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45992.064405555553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45992.064405555553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45992.064405555553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45992.064405555553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45992.064405555553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45992.064405555553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45992.064405555553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45992.064405555553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45992.064405555553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45992.064405555553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45992.064405555553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45992.064405555553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45992.064405555553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45992.064405555553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45992.064405555553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45992.064405555553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45992.064405555553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45992.064405555553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45992.064405555553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45992.064405555553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45992.064405555553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45992.064405555553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45992.064405555553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45992.064405555553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45992.064405555553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45992.064405555553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45992.064405555553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45992.064405555553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45992.064405555553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45992.064405555553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45992.064405555553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45992.064405555553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45992.064405555553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45992.064405555553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45992.064405555553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45992.064405555553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45992.064405555553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45992.064405555553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45992.064405555553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45992.064405555553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45992.064405555553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45992.064405555553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45992.064405555553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45992.064405555553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45992.064405555553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45992.064405555553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45992.064405555553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45992.064405555553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45992.064405555553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45992.064405555553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45992.064405555553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45992.064405555553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45992.064405555553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45992.064405555553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45992.064405555553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45992.064405555553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45992.064405555553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45992.064405555553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45992.064405555553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45992.064405555553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45992.064405555553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45992.064405555553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45992.064405555553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45992.064405555553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45992.064405555553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45992.064405555553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45992.064405555553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45992.064405555553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45992.064405555553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45992.064405555553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45992.064405555553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45992.064405555553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45992.064405555553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45992.064405555553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45992.064405555553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45992.064405555553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45992.064405555553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45992.064405555553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45992.064405555553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45992.064405555553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45992.064405555553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45992.064405555553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45992.064405555553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45992.064405555553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45992.064405555553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45992.064405555553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45992.064405555553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45992.064405555553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45992.064405555553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45992.064405555553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45992.064405555553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45992.064405555553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45992.064405555553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45992.064405555553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45992.064405555553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45992.064405555553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45992.064405555553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45992.064405555553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45992.064405555553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45992.064405555553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45992.064405555553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45992.064405555553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45992.064405555553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45992.064405555553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45992.064405555553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45992.064405555553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45992.064405555553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45992.064405555553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45992.064405555553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45992.064405555553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45992.064405555553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45992.064405555553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45992.064405555553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45992.064405555553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45992.064405555553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45992.064405555553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45992.064405555553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45992.064405555553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45992.064405555553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45992.064405555553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45992.064405555553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45992.064405555553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45992.064405555553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45992.064405555553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45992.064405555553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45992.064405555553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45992.064405555553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45992.064405555553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45992.064405555553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45992.064405555553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45992.064405555553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45992.064405555553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45992.064405555553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45992.064405555553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45992.064405555553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45992.064405555553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45992.064405555553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45992.064405555553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45992.064405555553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45992.064405555553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45992.064405555553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45992.064405555553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45992.064405555553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45992.064405555553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45992.064405555553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45992.064405555553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45992.064405555553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45992.064405555553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45992.064405555553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45992.064405555553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45992.064405555553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45992.064405555553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45992.064405555553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45992.064405555553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45992.064405555553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45992.064405555553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45992.064405555553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45992.064405555553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45992.064405555553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45992.064405555553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45992.064405555553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45992.064405555553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45992.064405555553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45992.064405555553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45992.064405555553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45992.064405555553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45992.064405555553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45992.064405555553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45992.064405555553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45992.064405555553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45992.064405555553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45992.064405555553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45992.064405555553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45992.064405555553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45992.064405555553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45992.064405555553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45992.064405555553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45992.064405555553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45992.064405555553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45992.064405555553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45992.064405555553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45992.064405555553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45992.064405555553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45992.064405555553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45992.064405555553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45992.064405555553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45992.064405555553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45992.064405555553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45992.064405555553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45992.064405555553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45992.064405555553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45992.064405555553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45992.064405555553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45992.064405555553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45992.064405555553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45992.064405555553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45992.064405555553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45992.064405555553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45992.064405555553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45992.064405555553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45992.064405555553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45992.064405555553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45992.064405555553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45992.064405555553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45992.064405555553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45992.064405555553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45992.064405555553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45992.064405555553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45992.064405555553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45992.064405555553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45992.064405555553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45992.064405555553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45992.064405555553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45992.064405555553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45992.064405555553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45992.064405555553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45992.064405555553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45992.064405555553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45992.064405555553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45992.064405555553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45992.064405555553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45992.064405555553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45992.064405555553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45992.064405555553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45992.064405555553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45992.064405555553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45992.064405555553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45992.064405555553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45992.064405555553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45992.064405555553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45992.064405555553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45992.064405555553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45992.064405555553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45992.064405555553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45992.064405555553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45992.064405555553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45992.064405555553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45992.064405555553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45992.064405555553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45992.064405555553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45992.064405555553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45992.064405555553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45992.064405555553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45992.064405555553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45992.064405555553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45992.064405555553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45992.064405555553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45992.064405555553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45992.064405555553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45992.064405555553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45992.064405555553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45992.064405555553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45992.064405555553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45992.064405555553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45992.064405555553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45992.064405555553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45992.064405555553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45992.064405555553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45992.064405555553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45992.064405555553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45992.064405555553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45992.064405555553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45992.064405555553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45992.064405555553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45992.064405555553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45992.064405555553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45992.064405555553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45992.064405555553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45992.064405555553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45992.064405555553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45992.064405555553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45992.064405555553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45992.064405555553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45992.064405555553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45992.064405555553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45992.064405555553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45992.064405555553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45992.064405555553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45992.064405555553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45992.064405555553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45992.064405555553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45992.064405555553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45992.064405555553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45992.064405555553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45992.064405555553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45992.064405555553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45992.064405555553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45992.064405555553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45992.064405555553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45992.064405555553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45992.064405555553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45992.064405555553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45992.064405555553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45992.064405555553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45992.064405555553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45992.064405555553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45992.064405555553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45992.064405555553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45992.064405555553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45992.064405555553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45992.064405555553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45992.064405555553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45992.064405555553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45992.064405555553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45992.064405555553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45992.064405555553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45992.064405555553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45992.064405555553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45992.064405555553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45992.064405555553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45992.064405555553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45992.064405555553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45992.064405555553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45992.064405555553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45992.064405555553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45992.064405555553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45992.064405555553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45992.064405555553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45992.064405555553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45992.064405555553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45992.064405555553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45992.064405555553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45992.064405555553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45992.064405555553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45992.064405555553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45992.064405555553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45992.064405555553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45992.064405555553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45992.064405555553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45992.064405555553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45992.064405555553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45992.064405555553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45992.064405555553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45992.064405555553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45992.064405555553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45992.064405555553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45992.064405555553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45992.064405555553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45992.064405555553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45992.064405555553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45992.064405555553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45992.064405555553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45992.064405555553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45992.064405555553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45992.064405555553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45992.064405555553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45992.064405555553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45992.064405555553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45992.064405555553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45992.064405555553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45992.064405555553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45992.064405555553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45992.064405555553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45992.064405555553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45992.064405555553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45992.064405555553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45992.064405555553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45992.064405555553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45992.064405555553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45992.064405555553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45992.064405555553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45992.064405555553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45992.064405555553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45992.064405555553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45992.064405555553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45992.064405555553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45992.064405555553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45992.064405555553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45992.064405555553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45992.064405555553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45992.064405555553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45992.064405555553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45992.064405555553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45992.064405555553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45992.064405555553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45992.064405555553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45992.064405555553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45992.064405555553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45992.064405555553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45992.064405555553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45992.064405555553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45992.064405555553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45992.064405555553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45992.064405555553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45992.064405555553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45992.064405555553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45992.064405555553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45992.064405555553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45992.064405555553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45992.064405555553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45992.064405555553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45992.064405555553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45992.064405555553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45992.064405555553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45992.064405555553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45992.064405555553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45992.064405555553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45992.064405555553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45992.064405555553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45992.064405555553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45992.064405555553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45992.064405555553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45992.064405555553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45992.064405555553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45992.064405555553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45992.064405555553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45992.064405555553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45992.064405555553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45992.064405555553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45992.064405555553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45992.064405555553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45992.064405555553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45992.064405555553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45992.064405555553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45992.064405555553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45992.064405555553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45992.064405555553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45992.064405555553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45992.064405555553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45992.064405555553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45992.064405555553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45992.064405555553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45992.064405555553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45992.064405555553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45992.064405555553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45992.064405555553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45992.064405555553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45992.064405555553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45992.064405555553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45992.064405555553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45992.064405555553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45992.064405555553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45992.064405555553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45992.064405555553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45992.064405555553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45992.064405555553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45992.064405555553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45992.064405555553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45992.064405555553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45992.064405555553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45992.064405555553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45992.064405555553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45992.064405555553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45992.064405555553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45992.064405555553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45992.064405555553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45992.064405555553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45992.064405555553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45992.064405555553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45992.064405555553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45992.064405555553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45992.064405555553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45992.064405555553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45992.064405555553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45992.064405555553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45992.064405555553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45992.064405555553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45992.064405555553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45992.064405555553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45992.064405555553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45992.064405555553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45992.064405555553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45992.064405555553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45992.064405555553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45992.064405555553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45992.064405555553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45992.064405555553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45992.064405555553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45992.064405555553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45992.064405555553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45992.064405555553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45992.064405555553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45992.064405555553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45992.064405555553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45992.064405555553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45992.064405555553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45992.064405555553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45992.064405555553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45992.064405555553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45992.064405555553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45992.064405555553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45992.064405555553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45992.064405555553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45992.064405555553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45992.064405555553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45992.064405555553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45992.064405555553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45992.064405555553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45992.064405555553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45992.064405555553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45992.064405555553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45992.064405555553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45992.064405555553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45992.064405555553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45992.064405555553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45992.064405555553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45992.064405555553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45992.064405555553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45992.064405555553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45992.064405555553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45992.064405555553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45992.064405555553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45992.064405555553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45992.064405555553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45992.064405555553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45992.064405555553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45992.064405555553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45992.064405555553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45992.064405555553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45992.064405555553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45992.064405555553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45992.064405555553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45992.064405555553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45992.064405555553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45992.064405555553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45992.064405555553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45992.064405555553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45992.064405555553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45992.064405555553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45992.064405555553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45992.064405555553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45992.064405555553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45992.064405555553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45992.064405555553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45992.064405555553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45992.064405555553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45992.064405555553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45992.064405555553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45992.064405555553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45992.064405555553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45992.064405555553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45992.064405555553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45992.064405555553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45992.064405555553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45992.064405555553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45992.064405555553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45992.064405555553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45992.064405555553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45992.064405555553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45992.064405555553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45992.064405555553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45992.064405555553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45992.064405555553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45992.064405555553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45992.064405555553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45992.064405555553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45992.064405555553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45992.064405555553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45992.064405555553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45992.064405555553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45992.064405555553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45992.064405555553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45992.064405555553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45992.064405555553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45992.064405555553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45992.064405555553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45992.064405555553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45992.064405555553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45992.064405555553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45992.064405555553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45992.064405555553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45992.064405555553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45992.064405555553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45992.064405555553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45992.064405555553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45992.064405555553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45992.064405555553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45992.064405555553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45992.064405555553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45992.064405555553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45992.064405555553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45992.064405555553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45992.064405555553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45992.064405555553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45992.064405555553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45992.064405555553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45992.064405555553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45992.064405555553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45992.064405555553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45992.064405555553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45992.064405555553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45992.064405555553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45992.064405555553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45992.064405555553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45992.064405555553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45992.064405555553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45992.064405555553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45992.064405555553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45992.064405555553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45992.064405555553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45992.064405555553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45992.064405555553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45992.064405555553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45992.064405555553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45992.064405555553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45992.064405555553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45992.064405555553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45992.064405555553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45992.064405555553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45992.064405555553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45992.064405555553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45992.064405555553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45992.064405555553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45992.064405555553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45992.064405555553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45992.064405555553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45992.064405555553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45992.064405555553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45992.064405555553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45992.064405555553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45992.064405555553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45992.064405555553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45992.064405555553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45992.064405555553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45992.064405555553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45992.064405555553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45992.064405555553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45992.064405555553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45992.064405555553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45992.064405555553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45992.064405555553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45992.064405555553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45992.064405555553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45992.064405555553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45992.064405555553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45992.064405555553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45992.064405555553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45992.064405555553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45992.064405555553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45992.064405555553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45992.064405555553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45992.064405555553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45992.064405555553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45992.064405555553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45992.064405555553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45992.064405555553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45992.064405555553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45992.064405555553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45992.064405555553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45992.064405555553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45992.064405555553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45992.064405555553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45992.064405555553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45992.064405555553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45992.064405555553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45992.064405555553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45992.064405555553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45992.064405555553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45992.064405555553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45992.064405555553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45992.064405555553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45992.064405555553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45992.064405555553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45992.064405555553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45992.064405555553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45992.064405555553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45992.064405555553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45992.064405555553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45992.064405555553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45992.064405555553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45992.064405555553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45992.064405555553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45992.064405555553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45992.064405555553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45992.064405555553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45992.064405555553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45992.064405555553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45992.064405555553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45992.064405555553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45992.064405555553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45992.064405555553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45992.064405555553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45992.064405555553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45992.064405555553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39195</v>
      </c>
      <c r="B2" s="88" t="str">
        <f>IFERROR(VLOOKUP(D2,DB!A:K,11,0),"")</f>
        <v>R4</v>
      </c>
      <c r="C2" s="90">
        <v>1</v>
      </c>
      <c r="D2" s="88" t="s">
        <v>35166</v>
      </c>
      <c r="E2" s="91" t="s">
        <v>39106</v>
      </c>
      <c r="F2" s="92">
        <v>45703.480717592596</v>
      </c>
      <c r="G2" s="93">
        <f ca="1">IFERROR(NOW()-F2,"")</f>
        <v>288.5836879629569</v>
      </c>
      <c r="H2" s="92">
        <v>45703.474768518521</v>
      </c>
      <c r="I2" s="92" t="str">
        <f>IFERROR(VLOOKUP(D2,DB!A:F,6,0),"")</f>
        <v>SCECO</v>
      </c>
      <c r="J2" s="92" t="str">
        <f>IFERROR(VLOOKUP(D2,DB!A:G,7,0),"")</f>
        <v>Dead</v>
      </c>
      <c r="K2" s="94" t="s">
        <v>39196</v>
      </c>
      <c r="L2" s="88" t="str">
        <f>IFERROR(VLOOKUP(D2,DB!A:I,9,0),"")</f>
        <v>Latis</v>
      </c>
    </row>
    <row r="3" spans="1:16" ht="15" customHeight="1">
      <c r="A3" s="110"/>
      <c r="B3" s="110" t="str">
        <f>IFERROR(VLOOKUP(D3,DB!A:K,11,0),"")</f>
        <v/>
      </c>
      <c r="C3" s="90"/>
      <c r="D3" s="88"/>
      <c r="E3" s="91"/>
      <c r="F3" s="92"/>
      <c r="G3" s="93">
        <f t="shared" ref="G3:G29" ca="1" si="0">IFERROR(NOW()-F3,"")</f>
        <v>45992.064405555553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45992.064405555553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45992.064405555553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45992.064405555553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45992.064405555553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45992.064405555553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45992.064405555553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45992.064405555553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45992.064405555553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45992.064405555553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45992.064405555553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45992.064405555553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45992.064405555553</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45992.064405555553</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45992.064405555553</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45992.064405555553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45992.064405555553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45992.064405555553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45992.064405555553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45992.064405555553</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45992.064405555553</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45992.064405555553</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45992.064405555553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45992.064405555553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45992.064405555553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45992.064405555553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45992.064405555553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45992.064405555553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45992.064405555553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45992.064405555553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45992.064405555553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45992.064405555553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45992.064405555553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45992.064405555553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45992.064405555553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45992.064405555553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45992.064405555553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45992.064405555553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45992.064405555553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45992.064405555553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45992.064405555553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45992.064405555553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45992.064405555553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45992.064405555553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45992.064405555553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45992.064405555553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45992.064405555553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45992.064405555553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45992.064405555553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45992.064405555553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45992.064405555553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45992.064405555553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45992.064405555553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45992.064405555553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45992.064405555553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45992.064405555553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45992.064405555553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45992.064405555553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45992.064405555553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45992.064405555553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45992.064405555553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45992.064405555553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45992.064405555553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45992.064405555553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45992.064405555553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45992.064405555553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45992.064405555553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45992.064405555553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45992.064405555553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45992.064405555553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45992.064405555553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45992.064405555553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45992.064405555553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45992.064405555553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45992.064405555553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45992.064405555553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45992.064405555553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45992.064405555553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45992.064405555553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45992.064405555553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45992.064405555553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45992.064405555553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45992.064405555553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45992.064405555553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45992.064405555553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45992.064405555553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45992.064405555553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45992.064405555553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45992.064405555553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45992.064405555553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45992.064405555553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45992.064405555553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45992.064405555553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45992.064405555553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45992.064405555553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45992.064405555553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45992.064405555553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45992.064405555553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45992.064405555553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45992.064405555553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45992.064405555553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45992.064405555553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45992.064405555553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45992.064405555553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45992.064405555553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45992.064405555553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45992.064405555553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45992.064405555553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45992.064405555553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45992.064405555553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45992.064405555553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45992.064405555553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45992.064405555553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45992.064405555553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45992.064405555553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45992.064405555553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45992.064405555553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45992.064405555553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45992.064405555553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45992.064405555553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45992.064405555553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45992.064405555553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45992.064405555553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45992.064405555553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45992.064405555553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45992.064405555553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45992.064405555553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45992.064405555553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45992.064405555553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45992.064405555553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45992.064405555553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45992.064405555553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45992.064405555553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45992.064405555553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45992.064405555553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45992.064405555553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45992.064405555553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45992.064405555553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45992.064405555553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45992.064405555553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45992.064405555553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45992.064405555553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45992.064405555553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45992.064405555553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45992.064405555553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45992.064405555553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45992.064405555553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45992.064405555553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45992.064405555553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45992.064405555553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45992.064405555553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45992.064405555553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45992.064405555553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45992.064405555553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45992.064405555553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45992.064405555553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45992.064405555553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45992.064405555553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45992.064405555553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45992.064405555553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45992.064405555553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45992.064405555553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45992.064405555553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45992.064405555553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45992.064405555553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45992.064405555553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45992.064405555553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45992.064405555553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45992.064405555553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45992.064405555553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45992.064405555553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45992.064405555553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45992.064405555553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45992.064405555553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45992.064405555553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45992.064405555553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45992.064405555553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45992.064405555553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45992.064405555553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45992.064405555553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45992.064405555553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45992.064405555553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45992.064405555553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45992.064405555553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45992.064405555553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45992.064405555553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45992.064405555553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45992.064405555553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45992.064405555553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45992.064405555553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45992.064405555553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45992.064405555553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45992.064405555553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45992.064405555553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45992.064405555553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45992.064405555553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45992.064405555553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45992.064405555553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45992.064405555553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45992.064405555553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45992.064405555553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45992.064405555553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45992.064405555553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45992.064405555553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45992.064405555553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45992.064405555553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45992.064405555553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45992.064405555553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45992.064405555553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45992.064405555553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45992.064405555553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45992.064405555553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45992.064405555553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45992.064405555553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45992.064405555553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45992.064405555553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45992.064405555553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45992.064405555553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45992.064405555553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45992.064405555553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45992.064405555553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45992.064405555553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45992.064405555553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45992.064405555553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45992.064405555553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45992.064405555553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45992.064405555553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45992.064405555553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45992.064405555553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45992.064405555553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45992.064405555553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45992.064405555553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45992.064405555553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45992.064405555553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45992.064405555553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45992.064405555553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45992.064405555553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45992.064405555553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45992.064405555553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45992.064405555553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45992.064405555553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45992.064405555553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45992.064405555553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45992.064405555553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45992.064405555553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45992.064405555553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45992.064405555553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45992.064405555553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45992.064405555553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45992.064405555553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45992.064405555553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45992.064405555553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45992.064405555553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45992.064405555553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45992.064405555553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45992.064405555553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45992.064405555553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45992.064405555553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45992.064405555553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45992.064405555553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45992.064405555553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45992.064405555553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45992.064405555553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45992.064405555553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45992.064405555553</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tabSelected="1"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39197</v>
      </c>
      <c r="B2" s="37" t="str">
        <f>IFERROR(VLOOKUP(D2,DB!A:K,11,0),"")</f>
        <v>R5</v>
      </c>
      <c r="C2" s="37">
        <v>3</v>
      </c>
      <c r="D2" s="103" t="s">
        <v>36085</v>
      </c>
      <c r="E2" s="37" t="s">
        <v>39106</v>
      </c>
      <c r="F2" s="38">
        <v>45891.832060185188</v>
      </c>
      <c r="G2" s="105">
        <f ca="1">IFERROR(NOW()-F2,"")</f>
        <v>100.23234537036478</v>
      </c>
      <c r="H2" s="38">
        <v>45891.790393518517</v>
      </c>
      <c r="I2" s="37" t="str">
        <f>IFERROR(VLOOKUP(D2,DB!A:F,6,0),"")</f>
        <v>Generator-SG</v>
      </c>
      <c r="J2" s="37" t="str">
        <f>IFERROR(VLOOKUP(D2,DB!A:G,7,0),"")</f>
        <v>Vandalized</v>
      </c>
      <c r="K2" s="37" t="s">
        <v>39198</v>
      </c>
      <c r="L2" s="37" t="str">
        <f>IFERROR(VLOOKUP(D2,DB!A:I,9,0),"")</f>
        <v>Latis</v>
      </c>
      <c r="M2" s="102"/>
    </row>
    <row r="3" spans="1:13" s="39" customFormat="1" ht="30.75">
      <c r="A3" s="37" t="s">
        <v>39199</v>
      </c>
      <c r="B3" s="37" t="str">
        <f>IFERROR(VLOOKUP(D3,DB!A:K,11,0),"")</f>
        <v>R5</v>
      </c>
      <c r="C3" s="37">
        <v>1</v>
      </c>
      <c r="D3" s="37" t="s">
        <v>33407</v>
      </c>
      <c r="E3" s="37" t="s">
        <v>39185</v>
      </c>
      <c r="F3" s="38">
        <v>45926.188877314817</v>
      </c>
      <c r="G3" s="105">
        <f t="shared" ref="G3" ca="1" si="0">IFERROR(NOW()-F3,"")</f>
        <v>65.875528240736458</v>
      </c>
      <c r="H3" s="38">
        <v>45926.158159722225</v>
      </c>
      <c r="I3" s="37" t="str">
        <f>IFERROR(VLOOKUP(D3,DB!A:F,6,0),"")</f>
        <v>SCECO</v>
      </c>
      <c r="J3" s="37" t="str">
        <f>IFERROR(VLOOKUP(D3,DB!A:G,7,0),"")</f>
        <v>Good</v>
      </c>
      <c r="K3" s="37" t="s">
        <v>39200</v>
      </c>
      <c r="L3" s="37" t="str">
        <f>IFERROR(VLOOKUP(D3,DB!A:I,9,0),"")</f>
        <v>Latis</v>
      </c>
      <c r="M3" s="102"/>
    </row>
    <row r="4" spans="1:13" s="39" customFormat="1" ht="39.75" customHeight="1">
      <c r="A4" s="106" t="s">
        <v>39201</v>
      </c>
      <c r="B4" s="106" t="str">
        <f>IFERROR(VLOOKUP(D4,DB!A:K,11,0),"")</f>
        <v>R5</v>
      </c>
      <c r="C4" s="106">
        <v>1</v>
      </c>
      <c r="D4" s="106" t="s">
        <v>34832</v>
      </c>
      <c r="E4" s="106" t="s">
        <v>39185</v>
      </c>
      <c r="F4" s="107">
        <v>45948.661111111112</v>
      </c>
      <c r="G4" s="108">
        <f t="shared" ref="G4" ca="1" si="1">IFERROR(NOW()-F4,"")</f>
        <v>43.403294444440689</v>
      </c>
      <c r="H4" s="107">
        <v>45948.661111111112</v>
      </c>
      <c r="I4" s="106" t="str">
        <f>IFERROR(VLOOKUP(D4,DB!A:F,6,0),"")</f>
        <v>SCECO</v>
      </c>
      <c r="J4" s="106" t="str">
        <f>IFERROR(VLOOKUP(D4,DB!A:G,7,0),"")</f>
        <v>Dead</v>
      </c>
      <c r="K4" s="106" t="s">
        <v>39202</v>
      </c>
      <c r="L4" s="106" t="str">
        <f>IFERROR(VLOOKUP(D4,DB!A:I,9,0),"")</f>
        <v>Latis</v>
      </c>
    </row>
    <row r="5" spans="1:13" s="39" customFormat="1" ht="30.75">
      <c r="A5" s="106" t="s">
        <v>39203</v>
      </c>
      <c r="B5" s="106" t="str">
        <f>IFERROR(VLOOKUP(D5,DB!A:K,11,0),"")</f>
        <v>R5</v>
      </c>
      <c r="C5" s="106">
        <v>1</v>
      </c>
      <c r="D5" s="106" t="s">
        <v>36592</v>
      </c>
      <c r="E5" s="106" t="s">
        <v>39106</v>
      </c>
      <c r="F5" s="107">
        <v>45981.373298611114</v>
      </c>
      <c r="G5" s="108">
        <f ca="1">IFERROR(NOW()-F5,"")</f>
        <v>10.691106944439525</v>
      </c>
      <c r="H5" s="136">
        <v>45981.360798611109</v>
      </c>
      <c r="I5" s="106" t="str">
        <f>IFERROR(VLOOKUP(D5,DB!A:F,6,0),"")</f>
        <v>SCECO</v>
      </c>
      <c r="J5" s="106" t="str">
        <f>IFERROR(VLOOKUP(D5,DB!A:G,7,0),"")</f>
        <v>Dead</v>
      </c>
      <c r="K5" s="106" t="s">
        <v>39204</v>
      </c>
      <c r="L5" s="106" t="str">
        <f>IFERROR(VLOOKUP(D5,DB!A:I,9,0),"")</f>
        <v>Latis</v>
      </c>
    </row>
    <row r="6" spans="1:13">
      <c r="A6" s="37"/>
      <c r="B6" s="37" t="str">
        <f>IFERROR(VLOOKUP(D6,DB!A:K,11,0),"")</f>
        <v/>
      </c>
      <c r="C6" s="37"/>
      <c r="D6" s="37"/>
      <c r="E6" s="37"/>
      <c r="F6" s="38"/>
      <c r="G6" s="135">
        <f ca="1">IFERROR(NOW()-F6,"")</f>
        <v>45992.064405555553</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45992.064405555553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45992.064405555553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45992.064405555553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45992.064405555553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45992.064405555553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45992.064405555553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45992.064405555553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45992.064405555553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45992.064405555553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45992.064405555553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45992.064405555553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45992.064405555553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45992.064405555553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45992.064405555553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45992.064405555553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45992.064405555553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45992.064405555553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45992.064405555553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45992.064405555553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45992.064405555553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45992.064405555553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45992.064405555553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45992.064405555553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45992.064405555553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45992.064405555553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45992.064405555553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45992.064405555553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45992.064405555553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45992.064405555553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45992.064405555553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45992.064405555553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45992.064405555553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45992.064405555553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45992.064405555553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45992.064405555553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45992.064405555553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45992.064405555553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45992.064405555553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45992.064405555553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45992.064405555553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45992.064405555553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45992.064405555553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45992.064405555553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45992.064405555553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45992.064405555553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45992.064405555553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45992.064405555553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45992.064405555553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45992.064405555553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45992.064405555553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45992.064405555553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45992.064405555553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45992.064405555553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45992.064405555553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45992.064405555553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45992.064405555553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45992.064405555553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45992.064405555553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45992.064405555553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45992.064405555553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45992.064405555553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45992.064405555553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45992.064405555553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45992.064405555553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45992.064405555553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45992.064405555553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45992.064405555553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45992.064405555553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45992.064405555553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45992.064405555553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45992.064405555553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45992.064405555553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45992.064405555553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45992.064405555553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45992.064405555553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45992.064405555553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45992.064405555553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45992.064405555553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45992.064405555553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45992.064405555553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45992.064405555553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45992.064405555553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45992.064405555553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45992.064405555553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45992.064405555553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45992.064405555553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45992.064405555553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45992.064405555553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45992.064405555553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45992.064405555553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45992.064405555553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45992.064405555553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45992.064405555553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45992.064405555553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45992.064405555553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45992.064405555553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45992.064405555553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45992.064405555553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45992.064405555553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45992.064405555553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45992.064405555553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45992.064405555553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45992.064405555553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45992.064405555553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45992.064405555553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45992.064405555553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45992.064405555553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45992.064405555553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45992.064405555553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45992.064405555553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45992.064405555553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45992.064405555553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45992.064405555553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45992.064405555553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45992.064405555553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45992.064405555553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45992.064405555553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45992.064405555553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45992.064405555553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45992.064405555553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45992.064405555553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45992.064405555553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45992.064405555553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45992.064405555553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45992.064405555553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45992.064405555553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45992.064405555553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45992.064405555553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45992.064405555553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45992.064405555553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45992.064405555553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45992.064405555553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45992.064405555553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45992.064405555553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45992.064405555553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45992.064405555553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45992.064405555553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45992.064405555553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45992.064405555553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45992.064405555553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45992.064405555553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45992.064405555553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45992.064405555553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45992.064405555553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45992.064405555553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45992.064405555553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45992.064405555553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45992.064405555553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45992.064405555553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45992.064405555553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45992.064405555553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45992.064405555553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45992.064405555553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45992.064405555553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45992.064405555553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45992.064405555553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45992.064405555553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45992.064405555553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45992.064405555553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45992.064405555553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45992.064405555553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45992.064405555553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45992.064405555553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45992.064405555553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45992.064405555553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45992.064405555553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45992.064405555553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45992.064405555553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45992.064405555553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45992.064405555553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45992.064405555553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45992.064405555553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45992.064405555553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45992.064405555553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45992.064405555553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45992.064405555553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45992.064405555553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45992.064405555553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45992.064405555553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45992.064405555553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45992.064405555553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45992.064405555553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45992.064405555553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45992.064405555553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45992.064405555553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45992.064405555553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45992.064405555553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45992.064405555553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45992.064405555553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45992.064405555553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45992.064405555553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45992.064405555553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45992.064405555553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45992.064405555553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45992.064405555553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45992.064405555553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45992.064405555553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45992.064405555553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45992.064405555553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45992.064405555553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45992.064405555553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45992.064405555553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45992.064405555553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45992.064405555553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45992.064405555553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45992.064405555553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45992.064405555553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45992.064405555553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45992.064405555553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45992.064405555553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45992.064405555553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45992.064405555553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45992.064405555553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45992.064405555553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45992.064405555553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45992.064405555553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45992.064405555553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45992.064405555553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45992.064405555553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45992.064405555553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45992.064405555553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45992.064405555553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45992.064405555553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45992.064405555553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45992.064405555553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45992.064405555553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45992.064405555553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45992.064405555553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45992.064405555553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45992.064405555553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45992.064405555553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45992.064405555553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45992.064405555553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45992.064405555553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45992.064405555553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45992.064405555553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45992.064405555553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45992.064405555553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45992.064405555553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45992.064405555553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45992.064405555553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45992.064405555553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45992.064405555553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45992.064405555553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45992.064405555553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45992.064405555553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45992.064405555553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45992.064405555553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45992.064405555553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45992.064405555553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45992.064405555553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45992.064405555553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45992.064405555553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45992.064405555553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45992.064405555553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45992.064405555553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45992.064405555553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45992.064405555553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45992.064405555553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45992.064405555553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45992.064405555553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45992.064405555553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45992.064405555553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45992.064405555553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45992.064405555553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45992.064405555553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45992.064405555553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45992.064405555553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45992.064405555553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45992.064405555553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45992.064405555553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45992.064405555553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45992.064405555553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45992.064405555553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45992.064405555553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45992.064405555553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45992.064405555553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45992.064405555553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45992.064405555553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45992.064405555553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45992.064405555553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45992.064405555553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45992.064405555553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45992.064405555553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45992.064405555553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45992.064405555553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45992.064405555553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45992.064405555553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45992.064405555553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45992.064405555553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45992.064405555553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45992.064405555553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45992.064405555553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45992.064405555553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45992.064405555553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45992.064405555553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45992.064405555553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45992.064405555553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45992.064405555553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45992.064405555553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45992.064405555553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45992.064405555553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45992.064405555553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45992.064405555553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45992.064405555553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45992.064405555553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45992.064405555553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45992.064405555553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45992.064405555553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45992.064405555553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45992.064405555553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45992.064405555553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45992.064405555553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45992.064405555553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45992.064405555553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45992.064405555553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45992.064405555553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45992.064405555553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45992.064405555553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45992.064405555553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45992.064405555553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45992.064405555553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45992.064405555553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45992.064405555553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45992.064405555553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45992.064405555553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45992.064405555553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45992.064405555553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45992.064405555553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45992.064405555553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45992.064405555553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45992.064405555553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45992.064405555553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45992.064405555553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45992.064405555553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45992.064405555553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45992.064405555553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45992.064405555553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45992.064405555553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45992.064405555553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45992.064405555553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45992.064405555553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45992.064405555553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45992.064405555553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45992.064405555553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45992.064405555553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45992.064405555553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45992.064405555553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45992.064405555553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45992.064405555553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45992.064405555553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45992.064405555553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45992.064405555553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45992.064405555553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45992.064405555553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45992.064405555553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45992.064405555553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45992.064405555553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45992.064405555553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45992.064405555553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45992.064405555553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45992.064405555553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45992.064405555553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45992.064405555553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45992.064405555553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45992.064405555553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45992.064405555553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45992.064405555553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45992.064405555553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45992.064405555553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45992.064405555553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45992.064405555553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45992.064405555553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45992.064405555553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45992.064405555553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45992.064405555553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45992.064405555553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45992.064405555553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45992.064405555553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45992.064405555553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45992.064405555553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45992.064405555553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45992.064405555553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45992.064405555553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45992.064405555553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45992.064405555553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45992.064405555553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45992.064405555553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45992.064405555553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45992.064405555553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45992.064405555553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45992.064405555553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45992.064405555553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45992.064405555553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45992.064405555553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45992.064405555553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45992.064405555553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45992.064405555553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45992.064405555553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45992.064405555553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45992.064405555553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45992.064405555553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45992.064405555553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45992.064405555553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45992.064405555553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45992.064405555553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45992.064405555553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45992.064405555553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45992.064405555553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45992.064405555553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45992.064405555553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45992.064405555553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45992.064405555553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45992.064405555553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45992.064405555553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45992.064405555553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45992.064405555553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45992.064405555553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45992.064405555553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45992.064405555553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45992.064405555553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45992.064405555553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45992.064405555553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45992.064405555553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45992.064405555553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45992.064405555553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45992.064405555553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45992.064405555553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45992.064405555553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45992.064405555553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45992.064405555553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45992.064405555553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45992.064405555553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45992.064405555553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45992.064405555553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45992.064405555553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45992.064405555553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45992.064405555553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45992.064405555553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45992.064405555553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45992.064405555553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45992.064405555553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45992.064405555553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45992.064405555553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45992.064405555553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45992.064405555553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45992.064405555553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45992.064405555553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45992.064405555553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45992.064405555553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45992.064405555553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45992.064405555553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45992.064405555553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45992.064405555553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45992.064405555553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45992.064405555553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45992.064405555553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45992.064405555553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45992.064405555553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45992.064405555553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45992.064405555553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45992.064405555553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45992.064405555553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45992.064405555553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45992.064405555553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45992.064405555553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45992.064405555553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45992.064405555553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45992.064405555553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45992.064405555553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45992.064405555553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45992.064405555553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45992.064405555553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45992.064405555553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45992.064405555553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45992.064405555553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45992.064405555553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45992.064405555553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45992.064405555553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45992.064405555553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45992.064405555553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45992.064405555553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45992.064405555553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45992.064405555553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45992.064405555553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45992.064405555553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45992.064405555553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45992.064405555553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45992.064405555553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45992.064405555553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45992.064405555553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45992.064405555553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45992.064405555553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45992.064405555553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45992.064405555553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45992.064405555553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45992.064405555553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45992.064405555553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45992.064405555553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45992.064405555553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45992.064405555553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45992.064405555553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45992.064405555553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45992.064405555553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45992.064405555553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45992.064405555553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45992.064405555553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45992.064405555553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45992.064405555553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45992.064405555553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45992.064405555553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45992.064405555553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45992.064405555553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45992.064405555553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45992.064405555553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45992.064405555553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45992.064405555553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45992.064405555553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45992.064405555553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45992.064405555553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45992.064405555553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45992.064405555553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45992.064405555553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45992.064405555553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45992.064405555553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45992.064405555553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45992.064405555553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45992.064405555553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45992.064405555553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45992.064405555553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45992.064405555553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45992.064405555553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45992.064405555553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45992.064405555553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45992.064405555553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45992.064405555553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45992.064405555553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45992.064405555553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45992.064405555553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45992.064405555553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45992.064405555553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45992.064405555553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45992.064405555553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45992.064405555553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45992.064405555553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2025-11-30T22:33:16Z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