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61" documentId="120_S{2AC9BD13-BADA-5192-A53E-5A8FF88502F6}" xr6:coauthVersionLast="47" xr6:coauthVersionMax="47" xr10:uidLastSave="{C48C9DD1-B566-42A3-9591-7E663832CD7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<sst xmlns="http://schemas.openxmlformats.org/spreadsheetml/2006/main" count="180303" uniqueCount="39131">
  <si>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</si>
  <si>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</si>
  <si>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</si>
  <si>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</si>
  <si>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</si>
  <si>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</si>
  <si>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</si>
  <si>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</si>
  <si>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</si>
  <si>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</si>
  <si>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</si>
  <si>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</si>
  <si>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</si>
  <si>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</si>
  <si>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</si>
  <si>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</si>
  <si>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</si>
  <si>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</si>
  <si>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</si>
  <si>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</si>
  <si>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</si>
  <si>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</si>
  <si>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</si>
  <si>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</si>
  <si>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</si>
  <si>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</si>
  <si>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</si>
  <si>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</si>
  <si>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</si>
  <si>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</si>
  <si>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</si>
  <si>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</si>
  <si>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</si>
  <si>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</si>
  <si>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</si>
  <si>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</si>
  <si>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</si>
  <si>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</si>
  <si>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</si>
  <si>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</si>
  <si>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</si>
  <si>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</si>
  <si>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</si>
  <si>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</si>
  <si>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</si>
  <si>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</si>
  <si>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</si>
  <si>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</si>
  <si>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</si>
  <si>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</si>
  <si>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</si>
  <si>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</si>
  <si>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</si>
  <si>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</si>
  <si>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</si>
  <si>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</si>
  <si>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</si>
  <si>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</si>
  <si>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</si>
  <si>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</si>
  <si>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</si>
  <si>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</si>
  <si>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</si>
  <si>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</si>
  <si>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</si>
  <si>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</si>
  <si>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</si>
  <si>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</si>
  <si>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</si>
  <si>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</si>
  <si>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</si>
  <si>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</si>
  <si>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</si>
  <si>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</si>
  <si>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</si>
  <si>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</si>
  <si>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</si>
  <si>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</si>
  <si>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</si>
  <si>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</si>
  <si>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</si>
  <si>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</si>
  <si>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</si>
  <si>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</si>
  <si>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</si>
  <si>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</si>
  <si>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</si>
  <si>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</si>
  <si>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</si>
  <si>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</si>
  <si>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</si>
  <si>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</si>
  <si>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</si>
  <si>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</si>
  <si>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</si>
  <si>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</si>
  <si>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</si>
  <si>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</si>
  <si>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</si>
  <si>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</si>
  <si>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</si>
  <si>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</si>
  <si>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</si>
  <si>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</si>
  <si>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</si>
  <si>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</si>
  <si>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</si>
  <si>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</si>
  <si>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</si>
  <si>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</si>
  <si>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</si>
  <si>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</si>
  <si>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</si>
  <si>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</si>
  <si>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</si>
  <si>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</si>
  <si>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</si>
  <si>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</si>
  <si>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</si>
  <si>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</si>
  <si>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</si>
  <si>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</si>
  <si>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</si>
  <si>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</si>
  <si>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</si>
  <si>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</si>
  <si>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</si>
  <si>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</si>
  <si>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</si>
  <si>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</si>
  <si>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</si>
  <si>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</si>
  <si>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</si>
  <si>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</si>
  <si>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</si>
  <si>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</si>
  <si>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</si>
  <si>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</si>
  <si>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</si>
  <si>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</si>
  <si>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</si>
  <si>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</si>
  <si>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</si>
  <si>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</si>
  <si>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</si>
  <si>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</si>
  <si>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</si>
  <si>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</si>
  <si>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</si>
  <si>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</si>
  <si>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</si>
  <si>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</si>
  <si>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</si>
  <si>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</si>
  <si>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</si>
  <si>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</si>
  <si>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</si>
  <si>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</si>
  <si>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</si>
  <si>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</si>
  <si>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</si>
  <si>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</si>
  <si>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</si>
  <si>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</si>
  <si>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</si>
  <si>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</si>
  <si>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</si>
  <si>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</si>
  <si>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</si>
  <si>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</si>
  <si>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</si>
  <si>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</si>
  <si>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</si>
  <si>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</si>
  <si>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</si>
  <si>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</si>
  <si>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</si>
  <si>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</si>
  <si>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</si>
  <si>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</si>
  <si>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</si>
  <si>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</si>
  <si>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</si>
  <si>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</si>
  <si>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</si>
  <si>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</si>
  <si>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</si>
  <si>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</si>
  <si>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</si>
  <si>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</si>
  <si>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</si>
  <si>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</si>
  <si>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</si>
  <si>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</si>
  <si>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</si>
  <si>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</si>
  <si>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</si>
  <si>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</si>
  <si>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</si>
  <si>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</si>
  <si>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</si>
  <si>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</si>
  <si>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</si>
  <si>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</si>
  <si>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</si>
  <si>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</si>
  <si>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</si>
  <si>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</si>
  <si>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</si>
  <si>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</si>
  <si>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</si>
  <si>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</si>
  <si>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</si>
  <si>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</si>
  <si>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</si>
  <si>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</si>
  <si>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</si>
  <si>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</si>
  <si>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</si>
  <si>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</si>
  <si>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</si>
  <si>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</si>
  <si>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</si>
  <si>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</si>
  <si>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</si>
  <si>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</si>
  <si>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</si>
  <si>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</si>
  <si>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</si>
  <si>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</si>
  <si>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</si>
  <si>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</si>
  <si>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</si>
  <si>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</si>
  <si>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</si>
  <si>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</si>
  <si>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</si>
  <si>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</si>
  <si>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</si>
  <si>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</si>
  <si>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</si>
  <si>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</si>
  <si>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</si>
  <si>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</si>
  <si>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</si>
  <si>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</si>
  <si>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</si>
  <si>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</si>
  <si>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</si>
  <si>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</si>
  <si>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</si>
  <si>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</si>
  <si>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</si>
  <si>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</si>
  <si>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</si>
  <si>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</si>
  <si>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</si>
  <si>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</si>
  <si>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</si>
  <si>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</si>
  <si>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</si>
  <si>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</si>
  <si>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</si>
  <si>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</si>
  <si>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</si>
  <si>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</si>
  <si>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</si>
  <si>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</si>
  <si>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</si>
  <si>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</si>
  <si>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</si>
  <si>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</si>
  <si>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</si>
  <si>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</si>
  <si>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</si>
  <si>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</si>
  <si>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</si>
  <si>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</si>
  <si>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</si>
  <si>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</si>
  <si>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</si>
  <si>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</si>
  <si>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</si>
  <si>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</si>
  <si>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</si>
  <si>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</si>
  <si>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</si>
  <si>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</si>
  <si>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</si>
  <si>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</si>
  <si>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</si>
  <si>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</si>
  <si>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</si>
  <si>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</si>
  <si>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</si>
  <si>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</si>
  <si>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</si>
  <si>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</si>
  <si>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</si>
  <si>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</si>
  <si>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</si>
  <si>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</si>
  <si>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</si>
  <si>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</si>
  <si>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</si>
  <si>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</si>
  <si>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</si>
  <si>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</si>
  <si>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</si>
  <si>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</si>
  <si>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</si>
  <si>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</si>
  <si>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</si>
  <si>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</si>
  <si>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</si>
  <si>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</si>
  <si>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</si>
  <si>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</si>
  <si>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</si>
  <si>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</si>
  <si>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</si>
  <si>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</si>
  <si>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</si>
  <si>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</si>
  <si>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</si>
  <si>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</si>
  <si>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</si>
  <si>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</si>
  <si>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</si>
  <si>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</si>
  <si>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</si>
  <si>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</si>
  <si>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</si>
  <si>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</si>
  <si>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</si>
  <si>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</si>
  <si>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</si>
  <si>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</si>
  <si>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</si>
  <si>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</si>
  <si>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</si>
  <si>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</si>
  <si>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</si>
  <si>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</si>
  <si>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</si>
  <si>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</si>
  <si>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</si>
  <si>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</si>
  <si>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</si>
  <si>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</si>
  <si>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</si>
  <si>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</si>
  <si>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</si>
  <si>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</si>
  <si>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</si>
  <si>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</si>
  <si>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</si>
  <si>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</si>
  <si>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</si>
  <si>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</si>
  <si>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</si>
  <si>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</si>
  <si>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</si>
  <si>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</si>
  <si>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</si>
  <si>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</si>
  <si>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</si>
  <si>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</si>
  <si>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</si>
  <si>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</si>
  <si>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</si>
  <si>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</si>
  <si>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</si>
  <si>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</si>
  <si>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</si>
  <si>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</si>
  <si>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</si>
  <si>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</si>
  <si>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</si>
  <si>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</si>
  <si>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</si>
  <si>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</si>
  <si>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</si>
  <si>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</si>
  <si>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</si>
  <si>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</si>
  <si>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</si>
  <si>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</si>
  <si>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</si>
  <si>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</si>
  <si>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</si>
  <si>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</si>
  <si>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</si>
  <si>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</si>
  <si>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</si>
  <si>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</si>
  <si>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</si>
  <si>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</si>
  <si>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</si>
  <si>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</si>
  <si>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</si>
  <si>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</si>
  <si>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</si>
  <si>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</si>
  <si>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</si>
  <si>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</si>
  <si>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</si>
  <si>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</si>
  <si>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</si>
  <si>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</si>
  <si>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</si>
  <si>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</si>
  <si>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</si>
  <si>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</si>
  <si>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</si>
  <si>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</si>
  <si>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</si>
  <si>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</si>
  <si>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</si>
  <si>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</si>
  <si>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</si>
  <si>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</si>
  <si>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</si>
  <si>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</si>
  <si>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</si>
  <si>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</si>
  <si>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</si>
  <si>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</si>
  <si>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</si>
  <si>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</si>
  <si>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</si>
  <si>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</si>
  <si>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</si>
  <si>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</si>
  <si>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</si>
  <si>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</si>
  <si>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</si>
  <si>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</si>
  <si>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</si>
  <si>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</si>
  <si>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</si>
  <si>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</si>
  <si>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</si>
  <si>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</si>
  <si>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</si>
  <si>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</si>
  <si>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</si>
  <si>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</si>
  <si>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</si>
  <si>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</si>
  <si>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</si>
  <si>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</si>
  <si>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</si>
  <si>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</si>
  <si>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</si>
  <si>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</si>
  <si>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</si>
  <si>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</si>
  <si>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</si>
  <si>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</si>
  <si>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</si>
  <si>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</si>
  <si>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</si>
  <si>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</si>
  <si>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</si>
  <si>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</si>
  <si>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</si>
  <si>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</si>
  <si>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</si>
  <si>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</si>
  <si>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</si>
  <si>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</si>
  <si>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</si>
  <si>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</si>
  <si>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</si>
  <si>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</si>
  <si>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</si>
  <si>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</si>
  <si>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</si>
  <si>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</si>
  <si>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</si>
  <si>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</si>
  <si>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</si>
  <si>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</si>
  <si>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</si>
  <si>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</si>
  <si>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</si>
  <si>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</si>
  <si>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</si>
  <si>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</si>
  <si>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</si>
  <si>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</si>
  <si>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</si>
  <si>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</si>
  <si>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</si>
  <si>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</si>
  <si>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</si>
  <si>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</si>
  <si>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</si>
  <si>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</si>
  <si>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</si>
  <si>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</si>
  <si>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</si>
  <si>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</si>
  <si>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</si>
  <si>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</si>
  <si>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</si>
  <si>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</si>
  <si>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</si>
  <si>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</si>
  <si>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</si>
  <si>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</si>
  <si>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</si>
  <si>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</si>
  <si>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</si>
  <si>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</si>
  <si>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</si>
  <si>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</si>
  <si>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</si>
  <si>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</si>
  <si>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</si>
  <si>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</si>
  <si>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</si>
  <si>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</si>
  <si>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</si>
  <si>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</si>
  <si>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</si>
  <si>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</si>
  <si>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</si>
  <si>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</si>
  <si>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</si>
  <si>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</si>
  <si>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</si>
  <si>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</si>
  <si>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</si>
  <si>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</si>
  <si>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</si>
  <si>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</si>
  <si>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</si>
  <si>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</si>
  <si>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</si>
  <si>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</si>
  <si>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</si>
  <si>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</si>
  <si>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</si>
  <si>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</si>
  <si>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</si>
  <si>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</si>
  <si>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</si>
  <si>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</si>
  <si>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</si>
  <si>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</si>
  <si>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</si>
  <si>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</si>
  <si>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</si>
  <si>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</si>
  <si>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</si>
  <si>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</si>
  <si>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</si>
  <si>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</si>
  <si>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</si>
  <si>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</si>
  <si>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</si>
  <si>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</si>
  <si>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</si>
  <si>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</si>
  <si>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</si>
  <si>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</si>
  <si>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</si>
  <si>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</si>
  <si>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</si>
  <si>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</si>
  <si>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</si>
  <si>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</si>
  <si>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</si>
  <si>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</si>
  <si>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</si>
  <si>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</si>
  <si>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</si>
  <si>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</si>
  <si>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</si>
  <si>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</si>
  <si>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</si>
  <si>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</si>
  <si>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</si>
  <si>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</si>
  <si>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</si>
  <si>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</si>
  <si>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</si>
  <si>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</si>
  <si>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</si>
  <si>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</si>
  <si>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</si>
  <si>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</si>
  <si>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</si>
  <si>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</si>
  <si>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</si>
  <si>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</si>
  <si>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</si>
  <si>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</si>
  <si>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</si>
  <si>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</si>
  <si>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</si>
  <si>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</si>
  <si>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</si>
  <si>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</si>
  <si>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</si>
  <si>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</si>
  <si>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</si>
  <si>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</si>
  <si>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</si>
  <si>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</si>
  <si>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</si>
  <si>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</si>
  <si>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</si>
  <si>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</si>
  <si>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</si>
  <si>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</si>
  <si>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</si>
  <si>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</si>
  <si>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</si>
  <si>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</si>
  <si>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</si>
  <si>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</si>
  <si>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</si>
  <si>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</si>
  <si>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</si>
  <si>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</si>
  <si>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</si>
  <si>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</si>
  <si>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</si>
  <si>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</si>
  <si>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</si>
  <si>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</si>
  <si>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</si>
  <si>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</si>
  <si>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</si>
  <si>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</si>
  <si>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</si>
  <si>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</si>
  <si>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</si>
  <si>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</si>
  <si>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</si>
  <si>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</si>
  <si>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</si>
  <si>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</si>
  <si>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</si>
  <si>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</si>
  <si>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</si>
  <si>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</si>
  <si>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</si>
  <si>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</si>
  <si>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</si>
  <si>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</si>
  <si>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</si>
  <si>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</si>
  <si>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</si>
  <si>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</si>
  <si>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</si>
  <si>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</si>
  <si>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</si>
  <si>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</si>
  <si>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</si>
  <si>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</si>
  <si>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</si>
  <si>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</si>
  <si>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</si>
  <si>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</si>
  <si>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</si>
  <si>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</si>
  <si>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</si>
  <si>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</si>
  <si>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</si>
  <si>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</si>
  <si>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</si>
  <si>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</si>
  <si>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</si>
  <si>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</si>
  <si>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</si>
  <si>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</si>
  <si>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</si>
  <si>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</si>
  <si>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</si>
  <si>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</si>
  <si>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</si>
  <si>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</si>
  <si>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</si>
  <si>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</si>
  <si>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</si>
  <si>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</si>
  <si>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</si>
  <si>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</si>
  <si>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</si>
  <si>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</si>
  <si>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</si>
  <si>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</si>
  <si>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</si>
  <si>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</si>
  <si>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</si>
  <si>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</si>
  <si>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</si>
  <si>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</si>
  <si>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</si>
  <si>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</si>
  <si>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</si>
  <si>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</si>
  <si>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</si>
  <si>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</si>
  <si>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</si>
  <si>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</si>
  <si>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</si>
  <si>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</si>
  <si>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</si>
  <si>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</si>
  <si>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</si>
  <si>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</si>
  <si>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</si>
  <si>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</si>
  <si>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</si>
  <si>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</si>
  <si>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</si>
  <si>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</si>
  <si>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</si>
  <si>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</si>
  <si>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</si>
  <si>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</si>
  <si>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</si>
  <si>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</si>
  <si>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</si>
  <si>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</si>
  <si>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</si>
  <si>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</si>
  <si>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</si>
  <si>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</si>
  <si>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</si>
  <si>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</si>
  <si>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</si>
  <si>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</si>
  <si>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</si>
  <si>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</si>
  <si>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</si>
  <si>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</si>
  <si>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</si>
  <si>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</si>
  <si>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</si>
  <si>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</si>
  <si>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</si>
  <si>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</si>
  <si>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</si>
  <si>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</si>
  <si>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</si>
  <si>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</si>
  <si>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</si>
  <si>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</si>
  <si>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</si>
  <si>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</si>
  <si>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</si>
  <si>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</si>
  <si>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</si>
  <si>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</si>
  <si>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</si>
  <si>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</si>
  <si>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</si>
  <si>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</si>
  <si>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</si>
  <si>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</si>
  <si>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</si>
  <si>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</si>
  <si>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</si>
  <si>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</si>
  <si>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</si>
  <si>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</si>
  <si>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</si>
  <si>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</si>
  <si>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</si>
  <si>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</si>
  <si>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</si>
  <si>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</si>
  <si>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</si>
  <si>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</si>
  <si>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</si>
  <si>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</si>
  <si>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</si>
  <si>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</si>
  <si>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</si>
  <si>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</si>
  <si>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</si>
  <si>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</si>
  <si>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</si>
  <si>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</si>
  <si>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</si>
  <si>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</si>
  <si>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</si>
  <si>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</si>
  <si>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</si>
  <si>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</si>
  <si>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</si>
  <si>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</si>
  <si>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</si>
  <si>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</si>
  <si>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</si>
  <si>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</si>
  <si>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</si>
  <si>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</si>
  <si>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</si>
  <si>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</si>
  <si>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</si>
  <si>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</si>
  <si>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</si>
  <si>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</si>
  <si>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</si>
  <si>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</si>
  <si>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</si>
  <si>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</si>
  <si>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</si>
  <si>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</si>
  <si>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</si>
  <si>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</si>
  <si>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</si>
  <si>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</si>
  <si>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</si>
  <si>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</si>
  <si>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</si>
  <si>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</si>
  <si>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</si>
  <si>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</si>
  <si>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</si>
  <si>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</si>
  <si>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</si>
  <si>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</si>
  <si>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</si>
  <si>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</si>
  <si>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</si>
  <si>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</si>
  <si>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</si>
  <si>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</si>
  <si>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</si>
  <si>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</si>
  <si>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</si>
  <si>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</si>
  <si>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</si>
  <si>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</si>
  <si>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</si>
  <si>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</si>
  <si>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</si>
  <si>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</si>
  <si>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</si>
  <si>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</si>
  <si>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</si>
  <si>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</si>
  <si>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</si>
  <si>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</si>
  <si>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</si>
  <si>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</si>
  <si>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</si>
  <si>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</si>
  <si>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</si>
  <si>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</si>
  <si>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</si>
  <si>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</si>
  <si>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</si>
  <si>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</si>
  <si>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</si>
  <si>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</si>
  <si>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</si>
  <si>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</si>
  <si>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</si>
  <si>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</si>
  <si>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</si>
  <si>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</si>
  <si>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</si>
  <si>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</si>
  <si>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</si>
  <si>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</si>
  <si>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</si>
  <si>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</si>
  <si>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</si>
  <si>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</si>
  <si>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</si>
  <si>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</si>
  <si>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</si>
  <si>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</si>
  <si>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</si>
  <si>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</si>
  <si>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</si>
  <si>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</si>
  <si>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</si>
  <si>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</si>
  <si>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</si>
  <si>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</si>
  <si>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</si>
  <si>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</si>
  <si>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</si>
  <si>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</si>
  <si>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</si>
  <si>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</si>
  <si>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</si>
  <si>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</si>
  <si>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</si>
  <si>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</si>
  <si>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</si>
  <si>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</si>
  <si>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</si>
  <si>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</si>
  <si>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</si>
  <si>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</si>
  <si>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</si>
  <si>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</si>
  <si>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</si>
  <si>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</si>
  <si>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</si>
  <si>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</si>
  <si>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</si>
  <si>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</si>
  <si>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</si>
  <si>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</si>
  <si>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</si>
  <si>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</si>
  <si>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</si>
  <si>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</si>
  <si>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</si>
  <si>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</si>
  <si>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</si>
  <si>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</si>
  <si>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</si>
  <si>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</si>
  <si>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</si>
  <si>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</si>
  <si>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</si>
  <si>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</si>
  <si>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</si>
  <si>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</si>
  <si>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</si>
  <si>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</si>
  <si>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</si>
  <si>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</si>
  <si>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</si>
  <si>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</si>
  <si>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</si>
  <si>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</si>
  <si>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</si>
  <si>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</si>
  <si>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</si>
  <si>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</si>
  <si>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</si>
  <si>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</si>
  <si>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</si>
  <si>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</si>
  <si>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</si>
  <si>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</si>
  <si>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</si>
  <si>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</si>
  <si>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</si>
  <si>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</si>
  <si>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</si>
  <si>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</si>
  <si>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</si>
  <si>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</si>
  <si>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</si>
  <si>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</si>
  <si>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</si>
  <si>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</si>
  <si>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</si>
  <si>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</si>
  <si>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</si>
  <si>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</si>
  <si>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</si>
  <si>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</si>
  <si>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</si>
  <si>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</si>
  <si>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</si>
  <si>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</si>
  <si>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</si>
  <si>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</si>
  <si>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</si>
  <si>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</si>
  <si>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</si>
  <si>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</si>
  <si>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</si>
  <si>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</si>
  <si>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</si>
  <si>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</si>
  <si>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</si>
  <si>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</si>
  <si>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</si>
  <si>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</si>
  <si>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</si>
  <si>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</si>
  <si>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</si>
  <si>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</si>
  <si>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</si>
  <si>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</si>
  <si>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</si>
  <si>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</si>
  <si>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</si>
  <si>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</si>
  <si>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</si>
  <si>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</si>
  <si>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</si>
  <si>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</si>
  <si>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</si>
  <si>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</si>
  <si>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</si>
  <si>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</si>
  <si>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</si>
  <si>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</si>
  <si>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</si>
  <si>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</si>
  <si>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</si>
  <si>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</si>
  <si>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</si>
  <si>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</si>
  <si>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</si>
  <si>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</si>
  <si>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</si>
  <si>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</si>
  <si>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</si>
  <si>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</si>
  <si>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</si>
  <si>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</si>
  <si>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</si>
  <si>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</si>
  <si>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</si>
  <si>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</si>
  <si>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</si>
  <si>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</si>
  <si>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</si>
  <si>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</si>
  <si>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</si>
  <si>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</si>
  <si>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</si>
  <si>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</si>
  <si>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</si>
  <si>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</si>
  <si>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</si>
  <si>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</si>
  <si>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</si>
  <si>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</si>
  <si>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</si>
  <si>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</si>
  <si>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</si>
  <si>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</si>
  <si>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</si>
  <si>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</si>
  <si>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</si>
  <si>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</si>
  <si>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</si>
  <si>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</si>
  <si>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</si>
  <si>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</si>
  <si>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</si>
  <si>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</si>
  <si>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</si>
  <si>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</si>
  <si>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</si>
  <si>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</si>
  <si>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</si>
  <si>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</si>
  <si>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</si>
  <si>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</si>
  <si>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</si>
  <si>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</si>
  <si>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</si>
  <si>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</si>
  <si>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</si>
  <si>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</si>
  <si>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</si>
  <si>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</si>
  <si>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</si>
  <si>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</si>
  <si>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</si>
  <si>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</si>
  <si>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</si>
  <si>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</si>
  <si>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</si>
  <si>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</si>
  <si>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</si>
  <si>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</si>
  <si>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</si>
  <si>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</si>
  <si>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</si>
  <si>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</si>
  <si>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</si>
  <si>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</si>
  <si>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</si>
  <si>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</si>
  <si>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</si>
  <si>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</si>
  <si>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</si>
  <si>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</si>
  <si>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</si>
  <si>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</si>
  <si>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</si>
  <si>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</si>
  <si>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</si>
  <si>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</si>
  <si>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</si>
  <si>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</si>
  <si>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</si>
  <si>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</si>
  <si>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</si>
  <si>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</si>
  <si>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</si>
  <si>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</si>
  <si>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</si>
  <si>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</si>
  <si>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</si>
  <si>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</si>
  <si>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</si>
  <si>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</si>
  <si>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</si>
  <si>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</si>
  <si>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</si>
  <si>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</si>
  <si>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</si>
  <si>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</si>
  <si>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</si>
  <si>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</si>
  <si>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</si>
  <si>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</si>
  <si>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</si>
  <si>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</si>
  <si>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</si>
  <si>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</si>
  <si>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</si>
  <si>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</si>
  <si>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</si>
  <si>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</si>
  <si>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</si>
  <si>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</si>
  <si>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</si>
  <si>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</si>
  <si>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</si>
  <si>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</si>
  <si>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</si>
  <si>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</si>
  <si>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</si>
  <si>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</si>
  <si>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</si>
  <si>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</si>
  <si>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</si>
  <si>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</si>
  <si>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</si>
  <si>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</si>
  <si>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</si>
  <si>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</si>
  <si>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</si>
  <si>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</si>
  <si>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</si>
  <si>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</si>
  <si>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</si>
  <si>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</si>
  <si>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</si>
  <si>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</si>
  <si>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</si>
  <si>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</si>
  <si>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</si>
  <si>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</si>
  <si>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</si>
  <si>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</si>
  <si>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</si>
  <si>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</si>
  <si>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</si>
  <si>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</si>
  <si>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</si>
  <si>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</si>
  <si>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</si>
  <si>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</si>
  <si>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</si>
  <si>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</si>
  <si>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</si>
  <si>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</si>
  <si>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</si>
  <si>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</si>
  <si>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</si>
  <si>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</si>
  <si>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</si>
  <si>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</si>
  <si>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</si>
  <si>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</si>
  <si>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</si>
  <si>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</si>
  <si>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</si>
  <si>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</si>
  <si>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</si>
  <si>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</si>
  <si>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</si>
  <si>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</si>
  <si>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</si>
  <si>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</si>
  <si>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</si>
  <si>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</si>
  <si>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</si>
  <si>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</si>
  <si>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</si>
  <si>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</si>
  <si>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</si>
  <si>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</si>
  <si>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</si>
  <si>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</si>
  <si>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</si>
  <si>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</si>
  <si>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</si>
  <si>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</si>
  <si>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</si>
  <si>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</si>
  <si>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</si>
  <si>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</si>
  <si>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</si>
  <si>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</si>
  <si>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</si>
  <si>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</si>
  <si>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</si>
  <si>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</si>
  <si>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</si>
  <si>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</si>
  <si>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</si>
  <si>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</si>
  <si>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</si>
  <si>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</si>
  <si>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</si>
  <si>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</si>
  <si>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</si>
  <si>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</si>
  <si>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</si>
  <si>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</si>
  <si>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</si>
  <si>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</si>
  <si>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</si>
  <si>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</si>
  <si>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</si>
  <si>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</si>
  <si>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</si>
  <si>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</si>
  <si>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</si>
  <si>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</si>
  <si>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</si>
  <si>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</si>
  <si>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</si>
  <si>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</si>
  <si>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</si>
  <si>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</si>
  <si>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</si>
  <si>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</si>
  <si>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</si>
  <si>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</si>
  <si>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</si>
  <si>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</si>
  <si>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</si>
  <si>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</si>
  <si>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</si>
  <si>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</si>
  <si>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</si>
  <si>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</si>
  <si>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</si>
  <si>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</si>
  <si>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</si>
  <si>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</si>
  <si>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</si>
  <si>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</si>
  <si>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</si>
  <si>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</si>
  <si>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</si>
  <si>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</si>
  <si>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</si>
  <si>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</si>
  <si>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</si>
  <si>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</si>
  <si>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</si>
  <si>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</si>
  <si>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</si>
  <si>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</si>
  <si>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</si>
  <si>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</si>
  <si>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</si>
  <si>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</si>
  <si>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</si>
  <si>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</si>
  <si>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</si>
  <si>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</si>
  <si>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</si>
  <si>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</si>
  <si>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</si>
  <si>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</si>
  <si>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</si>
  <si>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</si>
  <si>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</si>
  <si>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</si>
  <si>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</si>
  <si>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</si>
  <si>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</si>
  <si>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</si>
  <si>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</si>
  <si>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</si>
  <si>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</si>
  <si>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</si>
  <si>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</si>
  <si>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</si>
  <si>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</si>
  <si>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</si>
  <si>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</si>
  <si>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</si>
  <si>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</si>
  <si>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</si>
  <si>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</si>
  <si>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</si>
  <si>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</si>
  <si>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</si>
  <si>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</si>
  <si>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</si>
  <si>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</si>
  <si>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</si>
  <si>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</si>
  <si>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</si>
  <si>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</si>
  <si>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</si>
  <si>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</si>
  <si>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</si>
  <si>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</si>
  <si>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</si>
  <si>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</si>
  <si>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</si>
  <si>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</si>
  <si>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</si>
  <si>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</si>
  <si>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</si>
  <si>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</si>
  <si>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</si>
  <si>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</si>
  <si>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</si>
  <si>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</si>
  <si>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</si>
  <si>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</si>
  <si>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</si>
  <si>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</si>
  <si>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</si>
  <si>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</si>
  <si>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</si>
  <si>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</si>
  <si>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</si>
  <si>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</si>
  <si>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</si>
  <si>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</si>
  <si>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</si>
  <si>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</si>
  <si>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</si>
  <si>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</si>
  <si>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</si>
  <si>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</si>
  <si>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</si>
  <si>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</si>
  <si>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</si>
  <si>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</si>
  <si>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</si>
  <si>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</si>
  <si>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</si>
  <si>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</si>
  <si>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</si>
  <si>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</si>
  <si>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</si>
  <si>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</si>
  <si>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</si>
  <si>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</si>
  <si>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</si>
  <si>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</si>
  <si>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</si>
  <si>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</si>
  <si>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</si>
  <si>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</si>
  <si>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</si>
  <si>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</si>
  <si>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</si>
  <si>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</si>
  <si>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</si>
  <si>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</si>
  <si>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</si>
  <si>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</si>
  <si>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</si>
  <si>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</si>
  <si>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</si>
  <si>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</si>
  <si>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</si>
  <si>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</si>
  <si>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</si>
  <si>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</si>
  <si>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</si>
  <si>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</si>
  <si>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</si>
  <si>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</si>
  <si>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</si>
  <si>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</si>
  <si>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</si>
  <si>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</si>
  <si>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</si>
  <si>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</si>
  <si>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</si>
  <si>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</si>
  <si>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</si>
  <si>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</si>
  <si>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</si>
  <si>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</si>
  <si>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</si>
  <si>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</si>
  <si>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</si>
  <si>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</si>
  <si>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</si>
  <si>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</si>
  <si>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</si>
  <si>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</si>
  <si>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</si>
  <si>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</si>
  <si>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</si>
  <si>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</si>
  <si>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</si>
  <si>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</si>
  <si>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</si>
  <si>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</si>
  <si>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</si>
  <si>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</si>
  <si>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</si>
  <si>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</si>
  <si>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</si>
  <si>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</si>
  <si>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</si>
  <si>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</si>
  <si>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</si>
  <si>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</si>
  <si>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</si>
  <si>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</si>
  <si>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</si>
  <si>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</si>
  <si>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</si>
  <si>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</si>
  <si>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</si>
  <si>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</si>
  <si>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</si>
  <si>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</si>
  <si>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</si>
  <si>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</si>
  <si>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</si>
  <si>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</si>
  <si>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</si>
  <si>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</si>
  <si>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</si>
  <si>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</si>
  <si>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</si>
  <si>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</si>
  <si>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</si>
  <si>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</si>
  <si>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</si>
  <si>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</si>
  <si>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</si>
  <si>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</si>
  <si>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</si>
  <si>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</si>
  <si>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</si>
  <si>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</si>
  <si>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</si>
  <si>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</si>
  <si>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</si>
  <si>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</si>
  <si>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</si>
  <si>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</si>
  <si>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</si>
  <si>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</si>
  <si>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</si>
  <si>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</si>
  <si>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</si>
  <si>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</si>
  <si>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</si>
  <si>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</si>
  <si>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</si>
  <si>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</si>
  <si>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</si>
  <si>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</si>
  <si>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</si>
  <si>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</si>
  <si>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</si>
  <si>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</si>
  <si>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</si>
  <si>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</si>
  <si>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</si>
  <si>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</si>
  <si>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</si>
  <si>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</si>
  <si>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</si>
  <si>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</si>
  <si>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</si>
  <si>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</si>
  <si>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</si>
  <si>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</si>
  <si>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</si>
  <si>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</si>
  <si>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</si>
  <si>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</si>
  <si>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</si>
  <si>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</si>
  <si>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</si>
  <si>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</si>
  <si>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</si>
  <si>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</si>
  <si>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</si>
  <si>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</si>
  <si>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</si>
  <si>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</si>
  <si>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</si>
  <si>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</si>
  <si>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</si>
  <si>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</si>
  <si>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</si>
  <si>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</si>
  <si>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</si>
  <si>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</si>
  <si>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</si>
  <si>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</si>
  <si>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</si>
  <si>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</si>
  <si>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</si>
  <si>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</si>
  <si>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</si>
  <si>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</si>
  <si>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</si>
  <si>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</si>
  <si>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</si>
  <si>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</si>
  <si>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</si>
  <si>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</si>
  <si>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</si>
  <si>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</si>
  <si>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</si>
  <si>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</si>
  <si>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</si>
  <si>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</si>
  <si>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</si>
  <si>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</si>
  <si>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</si>
  <si>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</si>
  <si>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</si>
  <si>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</si>
  <si>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</si>
  <si>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</si>
  <si>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</si>
  <si>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</si>
  <si>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</si>
  <si>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</si>
  <si>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</si>
  <si>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</si>
  <si>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</si>
  <si>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</si>
  <si>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</si>
  <si>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</si>
  <si>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</si>
  <si>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</si>
  <si>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</si>
  <si>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</si>
  <si>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</si>
  <si>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</si>
  <si>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</si>
  <si>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</si>
  <si>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</si>
  <si>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</si>
  <si>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</si>
  <si>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</si>
  <si>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</si>
  <si>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</si>
  <si>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</si>
  <si>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</si>
  <si>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</si>
  <si>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</si>
  <si>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</si>
  <si>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</si>
  <si>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</si>
  <si>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</si>
  <si>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</si>
  <si>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</si>
  <si>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</si>
  <si>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</si>
  <si>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</si>
  <si>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</si>
  <si>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</si>
  <si>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</si>
  <si>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</si>
  <si>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</si>
  <si>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</si>
  <si>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</si>
  <si>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</si>
  <si>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</si>
  <si>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</si>
  <si>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</si>
  <si>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</si>
  <si>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</si>
  <si>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</si>
  <si>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</si>
  <si>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</si>
  <si>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</si>
  <si>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</si>
  <si>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</si>
  <si>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</si>
  <si>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</si>
  <si>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</si>
  <si>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</si>
  <si>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</si>
  <si>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</si>
  <si>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</si>
  <si>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</si>
  <si>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</si>
  <si>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</si>
  <si>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</si>
  <si>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</si>
  <si>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</si>
  <si>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</si>
  <si>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</si>
  <si>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</si>
  <si>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</si>
  <si>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</si>
  <si>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</si>
  <si>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</si>
  <si>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</si>
  <si>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</si>
  <si>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</si>
  <si>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</si>
  <si>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</si>
  <si>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</si>
  <si>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</si>
  <si>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</si>
  <si>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</si>
  <si>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</si>
  <si>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</si>
  <si>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</si>
  <si>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</si>
  <si>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</si>
  <si>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</si>
  <si>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</si>
  <si>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</si>
  <si>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</si>
  <si>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</si>
  <si>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</si>
  <si>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</si>
  <si>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</si>
  <si>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</si>
  <si>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</si>
  <si>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</si>
  <si>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</si>
  <si>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</si>
  <si>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</si>
  <si>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</si>
  <si>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</si>
  <si>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</si>
  <si>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</si>
  <si>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</si>
  <si>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</si>
  <si>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</si>
  <si>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</si>
  <si>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</si>
  <si>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</si>
  <si>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</si>
  <si>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</si>
  <si>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</si>
  <si>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</si>
  <si>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</si>
  <si>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</si>
  <si>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</si>
  <si>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</si>
  <si>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</si>
  <si>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</si>
  <si>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</si>
  <si>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</si>
  <si>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</si>
  <si>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</si>
  <si>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</si>
  <si>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</si>
  <si>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</si>
  <si>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</si>
  <si>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</si>
  <si>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</si>
  <si>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</si>
  <si>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</si>
  <si>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</si>
  <si>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</si>
  <si>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</si>
  <si>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</si>
  <si>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</si>
  <si>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</si>
  <si>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</si>
  <si>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</si>
  <si>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</si>
  <si>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</si>
  <si>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</si>
  <si>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</si>
  <si>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</si>
  <si>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</si>
  <si>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</si>
  <si>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</si>
  <si>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</si>
  <si>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</si>
  <si>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</si>
  <si>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</si>
  <si>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</si>
  <si>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</si>
  <si>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</si>
  <si>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</si>
  <si>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</si>
  <si>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</si>
  <si>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</si>
  <si>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</si>
  <si>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</si>
  <si>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</si>
  <si>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</si>
  <si>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</si>
  <si>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</si>
  <si>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</si>
  <si>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</si>
  <si>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</si>
  <si>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</si>
  <si>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</si>
  <si>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</si>
  <si>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</si>
  <si>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</si>
  <si>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</si>
  <si>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</si>
  <si>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</si>
  <si>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</si>
  <si>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</si>
  <si>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</si>
  <si>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</si>
  <si>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</si>
  <si>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</si>
  <si>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</si>
  <si>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</si>
  <si>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</si>
  <si>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</si>
  <si>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</si>
  <si>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</si>
  <si>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</si>
  <si>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</si>
  <si>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</si>
  <si>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</si>
  <si>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</si>
  <si>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</si>
  <si>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</si>
  <si>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</si>
  <si>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</si>
  <si>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</si>
  <si>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</si>
  <si>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</si>
  <si>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</si>
  <si>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</si>
  <si>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</si>
  <si>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</si>
  <si>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</si>
  <si>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</si>
  <si>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</si>
  <si>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</si>
  <si>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</si>
  <si>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</si>
  <si>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</si>
  <si>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</si>
  <si>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</si>
  <si>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</si>
  <si>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</si>
  <si>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</si>
  <si>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</si>
  <si>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</si>
  <si>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</si>
  <si>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</si>
  <si>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</si>
  <si>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</si>
  <si>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</si>
  <si>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</si>
  <si>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</si>
  <si>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</si>
  <si>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</si>
  <si>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</si>
  <si>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</si>
  <si>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</si>
  <si>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</si>
  <si>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</si>
  <si>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</si>
  <si>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</si>
  <si>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</si>
  <si>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</si>
  <si>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</si>
  <si>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</si>
  <si>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</si>
  <si>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</si>
  <si>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</si>
  <si>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</si>
  <si>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</si>
  <si>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</si>
  <si>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</si>
  <si>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</si>
  <si>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</si>
  <si>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</si>
  <si>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</si>
  <si>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</si>
  <si>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</si>
  <si>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</si>
  <si>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</si>
  <si>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</si>
  <si>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</si>
  <si>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</si>
  <si>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</si>
  <si>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</si>
  <si>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</si>
  <si>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</si>
  <si>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</si>
  <si>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</si>
  <si>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</si>
  <si>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</si>
  <si>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</si>
  <si>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</si>
  <si>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</si>
  <si>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</si>
  <si>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</si>
  <si>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</si>
  <si>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</si>
  <si>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</si>
  <si>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</si>
  <si>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</si>
  <si>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</si>
  <si>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</si>
  <si>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</si>
  <si>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</si>
  <si>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</si>
  <si>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</si>
  <si>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</si>
  <si>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</si>
  <si>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</si>
  <si>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</si>
  <si>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</si>
  <si>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</si>
  <si>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</si>
  <si>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</si>
  <si>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</si>
  <si>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</si>
  <si>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</si>
  <si>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</si>
  <si>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</si>
  <si>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</si>
  <si>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</si>
  <si>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</si>
  <si>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</si>
  <si>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</si>
  <si>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</si>
  <si>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</si>
  <si>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</si>
  <si>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</si>
  <si>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</si>
  <si>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</si>
  <si>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</si>
  <si>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</si>
  <si>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</si>
  <si>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</si>
  <si>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</si>
  <si>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</si>
  <si>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</si>
  <si>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</si>
  <si>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</si>
  <si>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</si>
  <si>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</si>
  <si>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</si>
  <si>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</si>
  <si>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</si>
  <si>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</si>
  <si>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</si>
  <si>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</si>
  <si>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</si>
  <si>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</si>
  <si>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</si>
  <si>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</si>
  <si>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</si>
  <si>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</si>
  <si>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</si>
  <si>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</si>
  <si>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</si>
  <si>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</si>
  <si>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</si>
  <si>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</si>
  <si>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</si>
  <si>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</si>
  <si>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</si>
  <si>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</si>
  <si>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</si>
  <si>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</si>
  <si>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</si>
  <si>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</si>
  <si>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</si>
  <si>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</si>
  <si>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</si>
  <si>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</si>
  <si>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</si>
  <si>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</si>
  <si>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</si>
  <si>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</si>
  <si>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</si>
  <si>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</si>
  <si>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</si>
  <si>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</si>
  <si>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</si>
  <si>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</si>
  <si>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</si>
  <si>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</si>
  <si>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</si>
  <si>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</si>
  <si>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</si>
  <si>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</si>
  <si>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</si>
  <si>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</si>
  <si>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</si>
  <si>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</si>
  <si>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</si>
  <si>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</si>
  <si>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</si>
  <si>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</si>
  <si>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</si>
  <si>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</si>
  <si>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</si>
  <si>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</si>
  <si>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</si>
  <si>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</si>
  <si>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</si>
  <si>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</si>
  <si>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</si>
  <si>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</si>
  <si>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</si>
  <si>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</si>
  <si>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</si>
  <si>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</si>
  <si>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</si>
  <si>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</si>
  <si>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</si>
  <si>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</si>
  <si>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</si>
  <si>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</si>
  <si>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</si>
  <si>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</si>
  <si>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</si>
  <si>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</si>
  <si>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</si>
  <si>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</si>
  <si>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</si>
  <si>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</si>
  <si>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</si>
  <si>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</si>
  <si>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</si>
  <si>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</si>
  <si>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</si>
  <si>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</si>
  <si>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</si>
  <si>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</si>
  <si>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</si>
  <si>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</si>
  <si>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</si>
  <si>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</si>
  <si>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</si>
  <si>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</si>
  <si>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</si>
  <si>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</si>
  <si>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</si>
  <si>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</si>
  <si>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</si>
  <si>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</si>
  <si>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</si>
  <si>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</si>
  <si>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</si>
  <si>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</si>
  <si>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</si>
  <si>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</si>
  <si>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</si>
  <si>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</si>
  <si>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</si>
  <si>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</si>
  <si>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</si>
  <si>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</si>
  <si>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</si>
  <si>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</si>
  <si>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</si>
  <si>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</si>
  <si>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</si>
  <si>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</si>
  <si>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</si>
  <si>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</si>
  <si>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</si>
  <si>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</si>
  <si>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</si>
  <si>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</si>
  <si>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</si>
  <si>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</si>
  <si>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</si>
  <si>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</si>
  <si>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</si>
  <si>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</si>
  <si>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</si>
  <si>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</si>
  <si>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</si>
  <si>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</si>
  <si>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</si>
  <si>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</si>
  <si>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</si>
  <si>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</si>
  <si>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</si>
  <si>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</si>
  <si>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</si>
  <si>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</si>
  <si>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</si>
  <si>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</si>
  <si>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</si>
  <si>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</si>
  <si>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</si>
  <si>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</si>
  <si>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</si>
  <si>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</si>
  <si>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</si>
  <si>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</si>
  <si>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</si>
  <si>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</si>
  <si>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</si>
  <si>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</si>
  <si>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</si>
  <si>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</si>
  <si>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</si>
  <si>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</si>
  <si>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</si>
  <si>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</si>
  <si>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</si>
  <si>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</si>
  <si>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</si>
  <si>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</si>
  <si>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</si>
  <si>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</si>
  <si>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</si>
  <si>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</si>
  <si>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</si>
  <si>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</si>
  <si>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</si>
  <si>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</si>
  <si>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</si>
  <si>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</si>
  <si>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</si>
  <si>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</si>
  <si>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</si>
  <si>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</si>
  <si>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</si>
  <si>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</si>
  <si>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</si>
  <si>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</si>
  <si>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</si>
  <si>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</si>
  <si>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</si>
  <si>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</si>
  <si>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</si>
  <si>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</si>
  <si>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</si>
  <si>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</si>
  <si>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</si>
  <si>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</si>
  <si>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</si>
  <si>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</si>
  <si>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</si>
  <si>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</si>
  <si>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</si>
  <si>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</si>
  <si>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</si>
  <si>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</si>
  <si>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</si>
  <si>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</si>
  <si>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</si>
  <si>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</si>
  <si>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</si>
  <si>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</si>
  <si>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</si>
  <si>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</si>
  <si>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</si>
  <si>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</si>
  <si>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</si>
  <si>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</si>
  <si>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</si>
  <si>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</si>
  <si>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</si>
  <si>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</si>
  <si>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</si>
  <si>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</si>
  <si>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</si>
  <si>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</si>
  <si>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</si>
  <si>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</si>
  <si>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</si>
  <si>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</si>
  <si>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</si>
  <si>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</si>
  <si>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</si>
  <si>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</si>
  <si>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</si>
  <si>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</si>
  <si>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</si>
  <si>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</si>
  <si>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</si>
  <si>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</si>
  <si>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</si>
  <si>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</si>
  <si>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</si>
  <si>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</si>
  <si>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</si>
  <si>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</si>
  <si>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</si>
  <si>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</si>
  <si>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</si>
  <si>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</si>
  <si>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</si>
  <si>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</si>
  <si>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</si>
  <si>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</si>
  <si>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</si>
  <si>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</si>
  <si>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</si>
  <si>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</si>
  <si>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</si>
  <si>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</si>
  <si>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</si>
  <si>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</si>
  <si>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</si>
  <si>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</si>
  <si>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</si>
  <si>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</si>
  <si>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</si>
  <si>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</si>
  <si>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</si>
  <si>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</si>
  <si>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</si>
  <si>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</si>
  <si>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</si>
  <si>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</si>
  <si>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</si>
  <si>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</si>
  <si>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</si>
  <si>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</si>
  <si>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</si>
  <si>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</si>
  <si>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</si>
  <si>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</si>
  <si>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</si>
  <si>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</si>
  <si>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</si>
  <si>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</si>
  <si>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</si>
  <si>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</si>
  <si>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</si>
  <si>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</si>
  <si>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</si>
  <si>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</si>
  <si>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</si>
  <si>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</si>
  <si>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</si>
  <si>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</si>
  <si>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</si>
  <si>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</si>
  <si>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</si>
  <si>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</si>
  <si>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</si>
  <si>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</si>
  <si>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</si>
  <si>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</si>
  <si>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</si>
  <si>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</si>
  <si>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</si>
  <si>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</si>
  <si>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</si>
  <si>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</si>
  <si>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</si>
  <si>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</si>
  <si>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</si>
  <si>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</si>
  <si>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</si>
  <si>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</si>
  <si>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</si>
  <si>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</si>
  <si>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</si>
  <si>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</si>
  <si>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</si>
  <si>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</si>
  <si>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</si>
  <si>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</si>
  <si>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</si>
  <si>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</si>
  <si>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</si>
  <si>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</si>
  <si>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</si>
  <si>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</si>
  <si>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</si>
  <si>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</si>
  <si>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</si>
  <si>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</si>
  <si>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</si>
  <si>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</si>
  <si>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</si>
  <si>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</si>
  <si>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</si>
  <si>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</si>
  <si>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</si>
  <si>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</si>
  <si>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</si>
  <si>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</si>
  <si>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</si>
  <si>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</si>
  <si>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</si>
  <si>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</si>
  <si>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</si>
  <si>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</si>
  <si>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</si>
  <si>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</si>
  <si>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</si>
  <si>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</si>
  <si>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</si>
  <si>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</si>
  <si>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</si>
  <si>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</si>
  <si>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</si>
  <si>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</si>
  <si>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</si>
  <si>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</si>
  <si>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</si>
  <si>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</si>
  <si>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</si>
  <si>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</si>
  <si>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</si>
  <si>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</si>
  <si>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</si>
  <si>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</si>
  <si>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</si>
  <si>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</si>
  <si>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</si>
  <si>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</si>
  <si>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</si>
  <si>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</si>
  <si>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</si>
  <si>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</si>
  <si>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</si>
  <si>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</si>
  <si>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</si>
  <si>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</si>
  <si>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</si>
  <si>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</si>
  <si>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</si>
  <si>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</si>
  <si>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</si>
  <si>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</si>
  <si>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</si>
  <si>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</si>
  <si>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</si>
  <si>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</si>
  <si>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</si>
  <si>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</si>
  <si>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</si>
  <si>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</si>
  <si>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</si>
  <si>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</si>
  <si>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</si>
  <si>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</si>
  <si>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</si>
  <si>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</si>
  <si>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</si>
  <si>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</si>
  <si>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</si>
  <si>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</si>
  <si>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</si>
  <si>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</si>
  <si>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</si>
  <si>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</si>
  <si>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</si>
  <si>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</si>
  <si>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</si>
  <si>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</si>
  <si>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</si>
  <si>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</si>
  <si>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</si>
  <si>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</si>
  <si>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</si>
  <si>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</si>
  <si>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</si>
  <si>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</si>
  <si>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</si>
  <si>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</si>
  <si>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</si>
  <si>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</si>
  <si>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</si>
  <si>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</si>
  <si>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</si>
  <si>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</si>
  <si>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</si>
  <si>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</si>
  <si>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</si>
  <si>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</si>
  <si>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</si>
  <si>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</si>
  <si>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</si>
  <si>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</si>
  <si>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</si>
  <si>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</si>
  <si>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</si>
  <si>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</si>
  <si>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</si>
  <si>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</si>
  <si>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</si>
  <si>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</si>
  <si>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</si>
  <si>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</si>
  <si>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</si>
  <si>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</si>
  <si>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</si>
  <si>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</si>
  <si>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</si>
  <si>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</si>
  <si>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</si>
  <si>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</si>
  <si>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</si>
  <si>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</si>
  <si>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</si>
  <si>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</si>
  <si>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</si>
  <si>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</si>
  <si>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</si>
  <si>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</si>
  <si>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</si>
  <si>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</si>
  <si>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</si>
  <si>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</si>
  <si>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</si>
  <si>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</si>
  <si>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</si>
  <si>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</si>
  <si>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</si>
  <si>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</si>
  <si>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</si>
  <si>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</si>
  <si>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</si>
  <si>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</si>
  <si>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</si>
  <si>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</si>
  <si>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</si>
  <si>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</si>
  <si>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</si>
  <si>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</si>
  <si>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</si>
  <si>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</si>
  <si>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</si>
  <si>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</si>
  <si>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</si>
  <si>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</si>
  <si>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</si>
  <si>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</si>
  <si>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</si>
  <si>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</si>
  <si>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</si>
  <si>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</si>
  <si>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</si>
  <si>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</si>
  <si>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</si>
  <si>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</si>
  <si>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</si>
  <si>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</si>
  <si>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</si>
  <si>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</si>
  <si>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</si>
  <si>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</si>
  <si>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</si>
  <si>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</si>
  <si>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</si>
  <si>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</si>
  <si>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</si>
  <si>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</si>
  <si>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</si>
  <si>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</si>
  <si>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</si>
  <si>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</si>
  <si>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</si>
  <si>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</si>
  <si>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</si>
  <si>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</si>
  <si>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</si>
  <si>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</si>
  <si>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</si>
  <si>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</si>
  <si>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</si>
  <si>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</si>
  <si>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</si>
  <si>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</si>
  <si>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</si>
  <si>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</si>
  <si>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</si>
  <si>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</si>
  <si>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</si>
  <si>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</si>
  <si>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</si>
  <si>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</si>
  <si>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</si>
  <si>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</si>
  <si>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</si>
  <si>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</si>
  <si>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</si>
  <si>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</si>
  <si>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</si>
  <si>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</si>
  <si>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</si>
  <si>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</si>
  <si>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</si>
  <si>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</si>
  <si>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</si>
  <si>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</si>
  <si>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</si>
  <si>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</si>
  <si>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</si>
  <si>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</si>
  <si>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</si>
  <si>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</si>
  <si>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</si>
  <si>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</si>
  <si>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</si>
  <si>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</si>
  <si>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</si>
  <si>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</si>
  <si>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</si>
  <si>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</si>
  <si>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</si>
  <si>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</si>
  <si>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</si>
  <si>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</si>
  <si>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</si>
  <si>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</si>
  <si>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</si>
  <si>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</si>
  <si>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</si>
  <si>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</si>
  <si>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</si>
  <si>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</si>
  <si>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</si>
  <si>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</si>
  <si>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</si>
  <si>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</si>
  <si>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</si>
  <si>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</si>
  <si>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</si>
  <si>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</si>
  <si>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</si>
  <si>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</si>
  <si>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</si>
  <si>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</si>
  <si>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</si>
  <si>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</si>
  <si>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</si>
  <si>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</si>
  <si>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</si>
  <si>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</si>
  <si>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</si>
  <si>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</si>
  <si>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</si>
  <si>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</si>
  <si>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</si>
  <si>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</si>
  <si>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</si>
  <si>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</si>
  <si>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</si>
  <si>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</si>
  <si>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</si>
  <si>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</si>
  <si>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</si>
  <si>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</si>
  <si>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</si>
  <si>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</si>
  <si>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</si>
  <si>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</si>
  <si>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</si>
  <si>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</si>
  <si>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</si>
  <si>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</si>
  <si>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</si>
  <si>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</si>
  <si>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</si>
  <si>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</si>
  <si>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</si>
  <si>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</si>
  <si>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</si>
  <si>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</si>
  <si>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</si>
  <si>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</si>
  <si>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</si>
  <si>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</si>
  <si>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</si>
  <si>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</si>
  <si>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</si>
  <si>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</si>
  <si>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</si>
  <si>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</si>
  <si>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</si>
  <si>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</si>
  <si>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</si>
  <si>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</si>
  <si>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</si>
  <si>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</si>
  <si>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</si>
  <si>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</si>
  <si>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</si>
  <si>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</si>
  <si>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</si>
  <si>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</si>
  <si>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</si>
  <si>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</si>
  <si>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</si>
  <si>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</si>
  <si>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</si>
  <si>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</si>
  <si>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</si>
  <si>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</si>
  <si>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</si>
  <si>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</si>
  <si>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</si>
  <si>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</si>
  <si>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</si>
  <si>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</si>
  <si>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</si>
  <si>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</si>
  <si>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</si>
  <si>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</si>
  <si>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</si>
  <si>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</si>
  <si>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</si>
  <si>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</si>
  <si>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</si>
  <si>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</si>
  <si>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</si>
  <si>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</si>
  <si>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</si>
  <si>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</si>
  <si>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</si>
  <si>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</si>
  <si>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</si>
  <si>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</si>
  <si>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</si>
  <si>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</si>
  <si>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</si>
  <si>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</si>
  <si>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</si>
  <si>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</si>
  <si>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</si>
  <si>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</si>
  <si>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</si>
  <si>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</si>
  <si>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</si>
  <si>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</si>
  <si>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</si>
  <si>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</si>
  <si>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</si>
  <si>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</si>
  <si>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</si>
  <si>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</si>
  <si>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</si>
  <si>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</si>
  <si>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</si>
  <si>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</si>
  <si>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</si>
  <si>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</si>
  <si>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</si>
  <si>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</si>
  <si>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</si>
  <si>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</si>
  <si>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</si>
  <si>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</si>
  <si>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</si>
  <si>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</si>
  <si>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</si>
  <si>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</si>
  <si>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</si>
  <si>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</si>
  <si>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</si>
  <si>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</si>
  <si>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</si>
  <si>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</si>
  <si>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</si>
  <si>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</si>
  <si>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</si>
  <si>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</si>
  <si>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</si>
  <si>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</si>
  <si>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</si>
  <si>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</si>
  <si>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</si>
  <si>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</si>
  <si>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</si>
  <si>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</si>
  <si>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</si>
  <si>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</si>
  <si>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</si>
  <si>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</si>
  <si>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</si>
  <si>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</si>
  <si>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</si>
  <si>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</si>
  <si>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</si>
  <si>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</si>
  <si>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</si>
  <si>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</si>
  <si>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</si>
  <si>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</si>
  <si>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</si>
  <si>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</si>
  <si>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</si>
  <si>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</si>
  <si>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</si>
  <si>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</si>
  <si>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</si>
  <si>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</si>
  <si>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</si>
  <si>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</si>
  <si>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</si>
  <si>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</si>
  <si>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</si>
  <si>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</si>
  <si>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</si>
  <si>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</si>
  <si>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</si>
  <si>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</si>
  <si>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</si>
  <si>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</si>
  <si>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</si>
  <si>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</si>
  <si>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</si>
  <si>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</si>
  <si>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</si>
  <si>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</si>
  <si>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</si>
  <si>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</si>
  <si>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</si>
  <si>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</si>
  <si>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</si>
  <si>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</si>
  <si>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</si>
  <si>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</si>
  <si>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</si>
  <si>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</si>
  <si>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</si>
  <si>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</si>
  <si>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</si>
  <si>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</si>
  <si>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</si>
  <si>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</si>
  <si>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</si>
  <si>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</si>
  <si>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</si>
  <si>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</si>
  <si>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</si>
  <si>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</si>
  <si>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</si>
  <si>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</si>
  <si>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</si>
  <si>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</si>
  <si>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</si>
  <si>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</si>
  <si>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</si>
  <si>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</si>
  <si>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</si>
  <si>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</si>
  <si>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</si>
  <si>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</si>
  <si>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</si>
  <si>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</si>
  <si>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</si>
  <si>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</si>
  <si>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</si>
  <si>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</si>
  <si>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</si>
  <si>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</si>
  <si>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</si>
  <si>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</si>
  <si>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</si>
  <si>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</si>
  <si>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</si>
  <si>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</si>
  <si>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</si>
  <si>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</si>
  <si>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</si>
  <si>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</si>
  <si>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</si>
  <si>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</si>
  <si>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</si>
  <si>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</si>
  <si>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</si>
  <si>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</si>
  <si>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</si>
  <si>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</si>
  <si>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</si>
  <si>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</si>
  <si>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</si>
  <si>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</si>
  <si>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</si>
  <si>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</si>
  <si>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</si>
  <si>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</si>
  <si>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</si>
  <si>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</si>
  <si>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</si>
  <si>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</si>
  <si>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</si>
  <si>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</si>
  <si>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</si>
  <si>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</si>
  <si>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</si>
  <si>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</si>
  <si>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</si>
  <si>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</si>
  <si>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</si>
  <si>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</si>
  <si>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</si>
  <si>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</si>
  <si>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</si>
  <si>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</si>
  <si>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</si>
  <si>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</si>
  <si>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</si>
  <si>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</si>
  <si>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</si>
  <si>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</si>
  <si>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</si>
  <si>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</si>
  <si>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</si>
  <si>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</si>
  <si>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</si>
  <si>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</si>
  <si>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</si>
  <si>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</si>
  <si>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</si>
  <si>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</si>
  <si>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</si>
  <si>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</si>
  <si>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</si>
  <si>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</si>
  <si>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</si>
  <si>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</si>
  <si>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</si>
  <si>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</si>
  <si>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</si>
  <si>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</si>
  <si>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</si>
  <si>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</si>
  <si>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</si>
  <si>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</si>
  <si>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</si>
  <si>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</si>
  <si>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</si>
  <si>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</si>
  <si>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</si>
  <si>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</si>
  <si>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</si>
  <si>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</si>
  <si>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</si>
  <si>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</si>
  <si>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</si>
  <si>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</si>
  <si>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</si>
  <si>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</si>
  <si>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</si>
  <si>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</si>
  <si>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</si>
  <si>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</si>
  <si>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</si>
  <si>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</si>
  <si>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</si>
  <si>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</si>
  <si>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</si>
  <si>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</si>
  <si>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</si>
  <si>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</si>
  <si>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</si>
  <si>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</si>
  <si>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</si>
  <si>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</si>
  <si>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</si>
  <si>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</si>
  <si>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</si>
  <si>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</si>
  <si>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</si>
  <si>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</si>
  <si>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</si>
  <si>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</si>
  <si>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</si>
  <si>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</si>
  <si>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</si>
  <si>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</si>
  <si>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</si>
  <si>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</si>
  <si>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</si>
  <si>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</si>
  <si>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</si>
  <si>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</si>
  <si>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</si>
  <si>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</si>
  <si>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</si>
  <si>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</si>
  <si>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</si>
  <si>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</si>
  <si>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</si>
  <si>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</si>
  <si>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</si>
  <si>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</si>
  <si>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</si>
  <si>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</si>
  <si>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</si>
  <si>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</si>
  <si>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</si>
  <si>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</si>
  <si>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</si>
  <si>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</si>
  <si>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</si>
  <si>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</si>
  <si>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</si>
  <si>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</si>
  <si>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</si>
  <si>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</si>
  <si>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</si>
  <si>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</si>
  <si>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</si>
  <si>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</si>
  <si>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</si>
  <si>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</si>
  <si>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</si>
  <si>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</si>
  <si>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</si>
  <si>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</si>
  <si>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</si>
  <si>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</si>
  <si>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</si>
  <si>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</si>
  <si>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</si>
  <si>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</si>
  <si>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</si>
  <si>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</si>
  <si>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</si>
  <si>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</si>
  <si>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</si>
  <si>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</si>
  <si>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</si>
  <si>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</si>
  <si>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</si>
  <si>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</si>
  <si>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</si>
  <si>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</si>
  <si>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</si>
  <si>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</si>
  <si>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</si>
  <si>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</si>
  <si>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</si>
  <si>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</si>
  <si>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</si>
  <si>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</si>
  <si>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</si>
  <si>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</si>
  <si>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</si>
  <si>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</si>
  <si>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</si>
  <si>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</si>
  <si>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</si>
  <si>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</si>
  <si>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</si>
  <si>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</si>
  <si>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</si>
  <si>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</si>
  <si>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</si>
  <si>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</si>
  <si>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</si>
  <si>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</si>
  <si>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</si>
  <si>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</si>
  <si>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</si>
  <si>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</si>
  <si>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</si>
  <si>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</si>
  <si>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</si>
  <si>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</si>
  <si>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</si>
  <si>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</si>
  <si>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</si>
  <si>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</si>
  <si>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</si>
  <si>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</si>
  <si>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</si>
  <si>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</si>
  <si>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</si>
  <si>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</si>
  <si>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</si>
  <si>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</si>
  <si>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</si>
  <si>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</si>
  <si>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</si>
  <si>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</si>
  <si>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</si>
  <si>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</si>
  <si>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</si>
  <si>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</si>
  <si>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</si>
  <si>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</si>
  <si>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</si>
  <si>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</si>
  <si>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</si>
  <si>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</si>
  <si>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</si>
  <si>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</si>
  <si>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</si>
  <si>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</si>
  <si>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</si>
  <si>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</si>
  <si>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</si>
  <si>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</si>
  <si>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</si>
  <si>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</si>
  <si>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</si>
  <si>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</si>
  <si>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</si>
  <si>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</si>
  <si>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</si>
  <si>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</si>
  <si>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</si>
  <si>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</si>
  <si>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</si>
  <si>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</si>
  <si>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</si>
  <si>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</si>
  <si>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</si>
  <si>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</si>
  <si>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</si>
  <si>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</si>
  <si>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</si>
  <si>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</si>
  <si>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</si>
  <si>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</si>
  <si>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</si>
  <si>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</si>
  <si>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</si>
  <si>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</si>
  <si>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</si>
  <si>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</si>
  <si>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</si>
  <si>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</si>
  <si>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</si>
  <si>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</si>
  <si>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</si>
  <si>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</si>
  <si>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</si>
  <si>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</si>
  <si>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</si>
  <si>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</si>
  <si>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</si>
  <si>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</si>
  <si>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</si>
  <si>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</si>
  <si>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</si>
  <si>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</si>
  <si>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</si>
  <si>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</si>
  <si>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</si>
  <si>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</si>
  <si>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</si>
  <si>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</si>
  <si>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</si>
  <si>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</si>
  <si>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</si>
  <si>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</si>
  <si>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</si>
  <si>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</si>
  <si>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</si>
  <si>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</si>
  <si>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</si>
  <si>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</si>
  <si>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</si>
  <si>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</si>
  <si>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</si>
  <si>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</si>
  <si>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</si>
  <si>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</si>
  <si>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</si>
  <si>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</si>
  <si>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</si>
  <si>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</si>
  <si>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</si>
  <si>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</si>
  <si>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</si>
  <si>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</si>
  <si>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</si>
  <si>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</si>
  <si>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</si>
  <si>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</si>
  <si>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</si>
  <si>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</si>
  <si>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</si>
  <si>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</si>
  <si>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</si>
  <si>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</si>
  <si>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</si>
  <si>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</si>
  <si>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</si>
  <si>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</si>
  <si>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</si>
  <si>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</si>
  <si>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</si>
  <si>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</si>
  <si>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</si>
  <si>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</si>
  <si>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</si>
  <si>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</si>
  <si>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</si>
  <si>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</si>
  <si>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</si>
  <si>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</si>
  <si>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</si>
  <si>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</si>
  <si>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</si>
  <si>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</si>
  <si>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</si>
  <si>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</si>
  <si>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</si>
  <si>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</si>
  <si>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</si>
  <si>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</si>
  <si>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</si>
  <si>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</si>
  <si>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</si>
  <si>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</si>
  <si>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</si>
  <si>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</si>
  <si>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</si>
  <si>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</si>
  <si>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</si>
  <si>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</si>
  <si>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</si>
  <si>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</si>
  <si>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</si>
  <si>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</si>
  <si>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</si>
  <si>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</si>
  <si>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</si>
  <si>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</si>
  <si>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</si>
  <si>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</si>
  <si>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</si>
  <si>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</si>
  <si>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</si>
  <si>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</si>
  <si>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</si>
  <si>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</si>
  <si>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</si>
  <si>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</si>
  <si>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</si>
  <si>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</si>
  <si>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</si>
  <si>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</si>
  <si>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</si>
  <si>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</si>
  <si>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</si>
  <si>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</si>
  <si>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</si>
  <si>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</si>
  <si>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</si>
  <si>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</si>
  <si>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</si>
  <si>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</si>
  <si>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</si>
  <si>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</si>
  <si>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</si>
  <si>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</si>
  <si>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</si>
  <si>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</si>
  <si>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</si>
  <si>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</si>
  <si>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</si>
  <si>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</si>
  <si>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</si>
  <si>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</si>
  <si>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</si>
  <si>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</si>
  <si>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</si>
  <si>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</si>
  <si>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</si>
  <si>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</si>
  <si>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</si>
  <si>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</si>
  <si>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</si>
  <si>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</si>
  <si>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</si>
  <si>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</si>
  <si>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</si>
  <si>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</si>
  <si>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</si>
  <si>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</si>
  <si>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</si>
  <si>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</si>
  <si>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</si>
  <si>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</si>
  <si>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</si>
  <si>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</si>
  <si>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</si>
  <si>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</si>
  <si>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</si>
  <si>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</si>
  <si>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</si>
  <si>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</si>
  <si>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</si>
  <si>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</si>
  <si>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</si>
  <si>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</si>
  <si>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</si>
  <si>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</si>
  <si>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</si>
  <si>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</si>
  <si>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</si>
  <si>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</si>
  <si>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</si>
  <si>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</si>
  <si>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</si>
  <si>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</si>
  <si>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</si>
  <si>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</si>
  <si>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</si>
  <si>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</si>
  <si>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</si>
  <si>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</si>
  <si>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</si>
  <si>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</si>
  <si>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</si>
  <si>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</si>
  <si>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</si>
  <si>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</si>
  <si>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</si>
  <si>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</si>
  <si>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</si>
  <si>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</si>
  <si>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</si>
  <si>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</si>
  <si>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</si>
  <si>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</si>
  <si>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</si>
  <si>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</si>
  <si>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</si>
  <si>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</si>
  <si>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</si>
  <si>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</si>
  <si>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</si>
  <si>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</si>
  <si>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</si>
  <si>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</si>
  <si>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</si>
  <si>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</si>
  <si>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</si>
  <si>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</si>
  <si>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</si>
  <si>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</si>
  <si>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</si>
  <si>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</si>
  <si>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</si>
  <si>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</si>
  <si>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</si>
  <si>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</si>
  <si>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</si>
  <si>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</si>
  <si>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</si>
  <si>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</si>
  <si>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</si>
  <si>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</si>
  <si>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</si>
  <si>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</si>
  <si>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</si>
  <si>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</si>
  <si>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</si>
  <si>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</si>
  <si>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</si>
  <si>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</si>
  <si>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</si>
  <si>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</si>
  <si>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</si>
  <si>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</si>
  <si>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</si>
  <si>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</si>
  <si>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</si>
  <si>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</si>
  <si>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</si>
  <si>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</si>
  <si>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</si>
  <si>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</si>
  <si>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</si>
  <si>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</si>
  <si>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</si>
  <si>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</si>
  <si>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</si>
  <si>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</si>
  <si>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</si>
  <si>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</si>
  <si>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</si>
  <si>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</si>
  <si>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</si>
  <si>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</si>
  <si>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</si>
  <si>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</si>
  <si>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</si>
  <si>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</si>
  <si>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</si>
  <si>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</si>
  <si>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</si>
  <si>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</si>
  <si>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</si>
  <si>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</si>
  <si>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</si>
  <si>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</si>
  <si>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</si>
  <si>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</si>
  <si>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</si>
  <si>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</si>
  <si>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</si>
  <si>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</si>
  <si>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</si>
  <si>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</si>
  <si>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</si>
  <si>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</si>
  <si>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</si>
  <si>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</si>
  <si>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</si>
  <si>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</si>
  <si>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</si>
  <si>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</si>
  <si>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</si>
  <si>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</si>
  <si>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</si>
  <si>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</si>
  <si>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</si>
  <si>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</si>
  <si>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</si>
  <si>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</si>
  <si>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</si>
  <si>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</si>
  <si>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</si>
  <si>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</si>
  <si>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</si>
  <si>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</si>
  <si>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</si>
  <si>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</si>
  <si>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</si>
  <si>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</si>
  <si>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</si>
  <si>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</si>
  <si>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</si>
  <si>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</si>
  <si>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</si>
  <si>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</si>
  <si>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</si>
  <si>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</si>
  <si>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</si>
  <si>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</si>
  <si>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</si>
  <si>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</si>
  <si>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</si>
  <si>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</si>
  <si>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</si>
  <si>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</si>
  <si>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</si>
  <si>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</si>
  <si>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</si>
  <si>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</si>
  <si>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</si>
  <si>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</si>
  <si>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</si>
  <si>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</si>
  <si>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</si>
  <si>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</si>
  <si>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</si>
  <si>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</si>
  <si>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</si>
  <si>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</si>
  <si>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</si>
  <si>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</si>
  <si>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</si>
  <si>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</si>
  <si>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</si>
  <si>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</si>
  <si>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</si>
  <si>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</si>
  <si>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</si>
  <si>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</si>
  <si>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</si>
  <si>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</si>
  <si>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</si>
  <si>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</si>
  <si>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</si>
  <si>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</si>
  <si>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</si>
  <si>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</si>
  <si>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</si>
  <si>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</si>
  <si>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</si>
  <si>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</si>
  <si>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</si>
  <si>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</si>
  <si>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</si>
  <si>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</si>
  <si>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</si>
  <si>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</si>
  <si>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</si>
  <si>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</si>
  <si>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</si>
  <si>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</si>
  <si>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</si>
  <si>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</si>
  <si>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</si>
  <si>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</si>
  <si>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</si>
  <si>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</si>
  <si>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</si>
  <si>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</si>
  <si>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</si>
  <si>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</si>
  <si>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</si>
  <si>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</si>
  <si>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</si>
  <si>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</si>
  <si>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</si>
  <si>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</si>
  <si>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</si>
  <si>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</si>
  <si>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</si>
  <si>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</si>
  <si>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</si>
  <si>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</si>
  <si>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</si>
  <si>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</si>
  <si>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</si>
  <si>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</si>
  <si>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</si>
  <si>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</si>
  <si>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</si>
  <si>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</si>
  <si>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</si>
  <si>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</si>
  <si>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</si>
  <si>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</si>
  <si>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</si>
  <si>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</si>
  <si>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</si>
  <si>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</si>
  <si>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</si>
  <si>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</si>
  <si>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</si>
  <si>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</si>
  <si>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</si>
  <si>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</si>
  <si>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</si>
  <si>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</si>
  <si>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</si>
  <si>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</si>
  <si>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</si>
  <si>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</si>
  <si>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</si>
  <si>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</si>
  <si>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</si>
  <si>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</si>
  <si>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</si>
  <si>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</si>
  <si>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</si>
  <si>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</si>
  <si>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</si>
  <si>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</si>
  <si>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</si>
  <si>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</si>
  <si>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</si>
  <si>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</si>
  <si>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</si>
  <si>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</si>
  <si>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</si>
  <si>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</si>
  <si>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</si>
  <si>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</si>
  <si>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</si>
  <si>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</si>
  <si>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</si>
  <si>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</si>
  <si>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</si>
  <si>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</si>
  <si>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</si>
  <si>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</si>
  <si>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</si>
  <si>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</si>
  <si>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</si>
  <si>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</si>
  <si>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</si>
  <si>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</si>
  <si>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</si>
  <si>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</si>
  <si>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</si>
  <si>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</si>
  <si>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</si>
  <si>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</si>
  <si>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</si>
  <si>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</si>
  <si>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</si>
  <si>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</si>
  <si>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</si>
  <si>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</si>
  <si>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</si>
  <si>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</si>
  <si>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</si>
  <si>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</si>
  <si>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</si>
  <si>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</si>
  <si>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</si>
  <si>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</si>
  <si>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</si>
  <si>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</si>
  <si>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</si>
  <si>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</si>
  <si>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</si>
  <si>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</si>
  <si>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</si>
  <si>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</si>
  <si>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</si>
  <si>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</si>
  <si>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</si>
  <si>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</si>
  <si>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</si>
  <si>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</si>
  <si>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</si>
  <si>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</si>
  <si>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</si>
  <si>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</si>
  <si>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</si>
  <si>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</si>
  <si>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</si>
  <si>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</si>
  <si>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</si>
  <si>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</si>
  <si>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</si>
  <si>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</si>
  <si>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</si>
  <si>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</si>
  <si>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</si>
  <si>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</si>
  <si>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</si>
  <si>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</si>
  <si>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</si>
  <si>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</si>
  <si>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</si>
  <si>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</si>
  <si>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</si>
  <si>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</si>
  <si>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</si>
  <si>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</si>
  <si>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</si>
  <si>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</si>
  <si>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</si>
  <si>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</si>
  <si>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</si>
  <si>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</si>
  <si>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</si>
  <si>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</si>
  <si>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</si>
  <si>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</si>
  <si>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</si>
  <si>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</si>
  <si>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</si>
  <si>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</si>
  <si>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</si>
  <si>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</si>
  <si>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</si>
  <si>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</si>
  <si>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</si>
  <si>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</si>
  <si>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</si>
  <si>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</si>
  <si>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</si>
  <si>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</si>
  <si>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</si>
  <si>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</si>
  <si>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</si>
  <si>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</si>
  <si>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</si>
  <si>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</si>
  <si>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</si>
  <si>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</si>
  <si>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</si>
  <si>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</si>
  <si>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</si>
  <si>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</si>
  <si>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</si>
  <si>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</si>
  <si>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</si>
  <si>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</si>
  <si>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</si>
  <si>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</si>
  <si>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</si>
  <si>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</si>
  <si>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</si>
  <si>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</si>
  <si>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</si>
  <si>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</si>
  <si>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</si>
  <si>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</si>
  <si>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</si>
  <si>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</si>
  <si>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</si>
  <si>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</si>
  <si>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</si>
  <si>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</si>
  <si>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</si>
  <si>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</si>
  <si>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</si>
  <si>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</si>
  <si>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</si>
  <si>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</si>
  <si>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</si>
  <si>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</si>
  <si>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</si>
  <si>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</si>
  <si>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</si>
  <si>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</si>
  <si>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</si>
  <si>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</si>
  <si>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</si>
  <si>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</si>
  <si>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</si>
  <si>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</si>
  <si>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</si>
  <si>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</si>
  <si>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</si>
  <si>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</si>
  <si>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</si>
  <si>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</si>
  <si>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</si>
  <si>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</si>
  <si>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</si>
  <si>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</si>
  <si>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</si>
  <si>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</si>
  <si>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</si>
  <si>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</si>
  <si>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</si>
  <si>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</si>
  <si>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</si>
  <si>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</si>
  <si>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</si>
  <si>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</si>
  <si>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</si>
  <si>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</si>
  <si>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</si>
  <si>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</si>
  <si>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</si>
  <si>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</si>
  <si>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</si>
  <si>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</si>
  <si>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</si>
  <si>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</si>
  <si>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</si>
  <si>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</si>
  <si>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</si>
  <si>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</si>
  <si>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</si>
  <si>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</si>
  <si>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</si>
  <si>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</si>
  <si>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</si>
  <si>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</si>
  <si>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</si>
  <si>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</si>
  <si>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</si>
  <si>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</si>
  <si>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</si>
  <si>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</si>
  <si>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</si>
  <si>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</si>
  <si>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</si>
  <si>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</si>
  <si>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</si>
  <si>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</si>
  <si>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</si>
  <si>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</si>
  <si>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</si>
  <si>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</si>
  <si>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</si>
  <si>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</si>
  <si>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</si>
  <si>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</si>
  <si>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</si>
  <si>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</si>
  <si>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</si>
  <si>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</si>
  <si>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</si>
  <si>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</si>
  <si>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</si>
  <si>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</si>
  <si>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</si>
  <si>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</si>
  <si>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</si>
  <si>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</si>
  <si>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</si>
  <si>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</si>
  <si>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</si>
  <si>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</si>
  <si>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</si>
  <si>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</si>
  <si>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</si>
  <si>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</si>
  <si>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</si>
  <si>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</si>
  <si>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</si>
  <si>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</si>
  <si>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</si>
  <si>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</si>
  <si>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</si>
  <si>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</si>
  <si>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</si>
  <si>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</si>
  <si>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</si>
  <si>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</si>
  <si>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</si>
  <si>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</si>
  <si>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</si>
  <si>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</si>
  <si>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</si>
  <si>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</si>
  <si>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</si>
  <si>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</si>
  <si>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</si>
  <si>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</si>
  <si>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</si>
  <si>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</si>
  <si>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</si>
  <si>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</si>
  <si>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</si>
  <si>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</si>
  <si>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</si>
  <si>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</si>
  <si>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</si>
  <si>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</si>
  <si>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</si>
  <si>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</si>
  <si>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</si>
  <si>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</si>
  <si>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</si>
  <si>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</si>
  <si>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</si>
  <si>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</si>
  <si>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</si>
  <si>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</si>
  <si>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</si>
  <si>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</si>
  <si>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</si>
  <si>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</si>
  <si>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</si>
  <si>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</si>
  <si>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</si>
  <si>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</si>
  <si>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</si>
  <si>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</si>
  <si>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</si>
  <si>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</si>
  <si>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</si>
  <si>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</si>
  <si>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</si>
  <si>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</si>
  <si>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</si>
  <si>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</si>
  <si>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</si>
  <si>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</si>
  <si>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</si>
  <si>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</si>
  <si>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</si>
  <si>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</si>
  <si>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</si>
  <si>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</si>
  <si>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</si>
  <si>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</si>
  <si>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</si>
  <si>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</si>
  <si>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</si>
  <si>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</si>
  <si>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</si>
  <si>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</si>
  <si>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</si>
  <si>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</si>
  <si>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</si>
  <si>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</si>
  <si>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</si>
  <si>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</si>
  <si>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</si>
  <si>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</si>
  <si>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</si>
  <si>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</si>
  <si>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</si>
  <si>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</si>
  <si>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</si>
  <si>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</si>
  <si>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</si>
  <si>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</si>
  <si>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</si>
  <si>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</si>
  <si>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</si>
  <si>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</si>
  <si>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</si>
  <si>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</si>
  <si>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</si>
  <si>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</si>
  <si>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</si>
  <si>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</si>
  <si>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</si>
  <si>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</si>
  <si>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</si>
  <si>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</si>
  <si>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</si>
  <si>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</si>
  <si>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</si>
  <si>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</si>
  <si>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</si>
  <si>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</si>
  <si>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</si>
  <si>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</si>
  <si>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</si>
  <si>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</si>
  <si>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</si>
  <si>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</si>
  <si>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</si>
  <si>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</si>
  <si>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</si>
  <si>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</si>
  <si>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</si>
  <si>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</si>
  <si>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</si>
  <si>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</si>
  <si>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</si>
  <si>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</si>
  <si>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</si>
  <si>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</si>
  <si>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</si>
  <si>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</si>
  <si>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</si>
  <si>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</si>
  <si>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</si>
  <si>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</si>
  <si>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</si>
  <si>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</si>
  <si>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</si>
  <si>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</si>
  <si>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</si>
  <si>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</si>
  <si>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</si>
  <si>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</si>
  <si>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</si>
  <si>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</si>
  <si>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</si>
  <si>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</si>
  <si>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</si>
  <si>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</si>
  <si>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</si>
  <si>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</si>
  <si>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</si>
  <si>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</si>
  <si>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</si>
  <si>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</si>
  <si>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</si>
  <si>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</si>
  <si>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</si>
  <si>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</si>
  <si>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</si>
  <si>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</si>
  <si>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</si>
  <si>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</si>
  <si>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</si>
  <si>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</si>
  <si>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</si>
  <si>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</si>
  <si>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</si>
  <si>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</si>
  <si>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</si>
  <si>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</si>
  <si>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</si>
  <si>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</si>
  <si>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</si>
  <si>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</si>
  <si>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</si>
  <si>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</si>
  <si>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</si>
  <si>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</si>
  <si>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</si>
  <si>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</si>
  <si>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</si>
  <si>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</si>
  <si>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</si>
  <si>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</si>
  <si>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</si>
  <si>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</si>
  <si>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</si>
  <si>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</si>
  <si>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</si>
  <si>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</si>
  <si>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</si>
  <si>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</si>
  <si>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</si>
  <si>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</si>
  <si>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</si>
  <si>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</si>
  <si>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</si>
  <si>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</si>
  <si>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</si>
  <si>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</si>
  <si>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</si>
  <si>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</si>
  <si>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</si>
  <si>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</si>
  <si>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</si>
  <si>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</si>
  <si>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</si>
  <si>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</si>
  <si>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</si>
  <si>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</si>
  <si>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</si>
  <si>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</si>
  <si>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</si>
  <si>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</si>
  <si>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</si>
  <si>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</si>
  <si>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</si>
  <si>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</si>
  <si>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</si>
  <si>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</si>
  <si>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</si>
  <si>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</si>
  <si>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</si>
  <si>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</si>
  <si>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</si>
  <si>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</si>
  <si>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</si>
  <si>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</si>
  <si>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</si>
  <si>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</si>
  <si>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</si>
  <si>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</si>
  <si>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</si>
  <si>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</si>
  <si>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</si>
  <si>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</si>
  <si>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</si>
  <si>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</si>
  <si>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</si>
  <si>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</si>
  <si>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</si>
  <si>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</si>
  <si>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</si>
  <si>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</si>
  <si>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</si>
  <si>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</si>
  <si>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</si>
  <si>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</si>
  <si>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</si>
  <si>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</si>
  <si>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</si>
  <si>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</si>
  <si>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</si>
  <si>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</si>
  <si>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</si>
  <si>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</si>
  <si>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</si>
  <si>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</si>
  <si>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</si>
  <si>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</si>
  <si>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</si>
  <si>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</si>
  <si>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</si>
  <si>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</si>
  <si>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</si>
  <si>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</si>
  <si>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</si>
  <si>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</si>
  <si>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</si>
  <si>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</si>
  <si>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</si>
  <si>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</si>
  <si>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</si>
  <si>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</si>
  <si>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</si>
  <si>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</si>
  <si>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</si>
  <si>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</si>
  <si>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</si>
  <si>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</si>
  <si>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</si>
  <si>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</si>
  <si>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</si>
  <si>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</si>
  <si>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</si>
  <si>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</si>
  <si>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</si>
  <si>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</si>
  <si>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</si>
  <si>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</si>
  <si>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</si>
  <si>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</si>
  <si>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</si>
  <si>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</si>
  <si>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</si>
  <si>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</si>
  <si>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</si>
  <si>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</si>
  <si>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</si>
  <si>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</si>
  <si>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</si>
  <si>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</si>
  <si>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</si>
  <si>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</si>
  <si>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</si>
  <si>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</si>
  <si>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</si>
  <si>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</si>
  <si>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</si>
  <si>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</si>
  <si>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</si>
  <si>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</si>
  <si>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</si>
  <si>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</si>
  <si>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</si>
  <si>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</si>
  <si>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</si>
  <si>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</si>
  <si>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</si>
  <si>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</si>
  <si>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</si>
  <si>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</si>
  <si>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</si>
  <si>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</si>
  <si>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</si>
  <si>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</si>
  <si>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</si>
  <si>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</si>
  <si>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</si>
  <si>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</si>
  <si>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</si>
  <si>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</si>
  <si>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</si>
  <si>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</si>
  <si>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</si>
  <si>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</si>
  <si>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</si>
  <si>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</si>
  <si>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</si>
  <si>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</si>
  <si>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</si>
  <si>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</si>
  <si>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</si>
  <si>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</si>
  <si>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</si>
  <si>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</si>
  <si>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</si>
  <si>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</si>
  <si>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</si>
  <si>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</si>
  <si>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</si>
  <si>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</si>
  <si>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</si>
  <si>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</si>
  <si>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</si>
  <si>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</si>
  <si>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</si>
  <si>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</si>
  <si>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</si>
  <si>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</si>
  <si>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</si>
  <si>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</si>
  <si>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</si>
  <si>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</si>
  <si>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</si>
  <si>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</si>
  <si>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</si>
  <si>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</si>
  <si>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</si>
  <si>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</si>
  <si>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</si>
  <si>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</si>
  <si>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</si>
  <si>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</si>
  <si>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</si>
  <si>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</si>
  <si>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</si>
  <si>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</si>
  <si>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</si>
  <si>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</si>
  <si>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</si>
  <si>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</si>
  <si>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</si>
  <si>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</si>
  <si>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</si>
  <si>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</si>
  <si>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</si>
  <si>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</si>
  <si>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</si>
  <si>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</si>
  <si>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</si>
  <si>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</si>
  <si>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</si>
  <si>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</si>
  <si>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</si>
  <si>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</si>
  <si>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</si>
  <si>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</si>
  <si>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</si>
  <si>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</si>
  <si>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</si>
  <si>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</si>
  <si>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</si>
  <si>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</si>
  <si>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</si>
  <si>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</si>
  <si>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</si>
  <si>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</si>
  <si>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</si>
  <si>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</si>
  <si>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</si>
  <si>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</si>
  <si>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</si>
  <si>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</si>
  <si>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</si>
  <si>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</si>
  <si>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</si>
  <si>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</si>
  <si>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</si>
  <si>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</si>
  <si>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</si>
  <si>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</si>
  <si>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</si>
  <si>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</si>
  <si>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</si>
  <si>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</si>
  <si>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</si>
  <si>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</si>
  <si>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</si>
  <si>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</si>
  <si>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</si>
  <si>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</si>
  <si>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</si>
  <si>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</si>
  <si>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</si>
  <si>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</si>
  <si>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</si>
  <si>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</si>
  <si>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</si>
  <si>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</si>
  <si>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</si>
  <si>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</si>
  <si>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</si>
  <si>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</si>
  <si>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</si>
  <si>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</si>
  <si>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</si>
  <si>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</si>
  <si>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</si>
  <si>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</si>
  <si>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</si>
  <si>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</si>
  <si>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</si>
  <si>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</si>
  <si>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</si>
  <si>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</si>
  <si>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</si>
  <si>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</si>
  <si>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</si>
  <si>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</si>
  <si>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</si>
  <si>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</si>
  <si>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</si>
  <si>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</si>
  <si>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</si>
  <si>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</si>
  <si>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</si>
  <si>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</si>
  <si>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</si>
  <si>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</si>
  <si>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</si>
  <si>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</si>
  <si>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</si>
  <si>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</si>
  <si>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</si>
  <si>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</si>
  <si>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</si>
  <si>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</si>
  <si>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</si>
  <si>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</si>
  <si>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</si>
  <si>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</si>
  <si>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</si>
  <si>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</si>
  <si>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</si>
  <si>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</si>
  <si>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</si>
  <si>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</si>
  <si>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</si>
  <si>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</si>
  <si>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</si>
  <si>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</si>
  <si>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</si>
  <si>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</si>
  <si>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</si>
  <si>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</si>
  <si>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</si>
  <si>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</si>
  <si>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</si>
  <si>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</si>
  <si>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</si>
  <si>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</si>
  <si>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</si>
  <si>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</si>
  <si>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</si>
  <si>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</si>
  <si>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</si>
  <si>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</si>
  <si>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</si>
  <si>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</si>
  <si>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</si>
  <si>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</si>
  <si>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</si>
  <si>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</si>
  <si>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</si>
  <si>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</si>
  <si>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</si>
  <si>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</si>
  <si>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</si>
  <si>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</si>
  <si>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</si>
  <si>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</si>
  <si>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</si>
  <si>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</si>
  <si>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</si>
  <si>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</si>
  <si>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</si>
  <si>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</si>
  <si>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</si>
  <si>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</si>
  <si>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</si>
  <si>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</si>
  <si>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</si>
  <si>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</si>
  <si>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</si>
  <si>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</si>
  <si>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</si>
  <si>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</si>
  <si>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</si>
  <si>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</si>
  <si>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</si>
  <si>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</si>
  <si>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</si>
  <si>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</si>
  <si>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</si>
  <si>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</si>
  <si>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</si>
  <si>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</si>
  <si>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</si>
  <si>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</si>
  <si>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</si>
  <si>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</si>
  <si>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</si>
  <si>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</si>
  <si>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</si>
  <si>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</si>
  <si>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</si>
  <si>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</si>
  <si>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</si>
  <si>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</si>
  <si>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</si>
  <si>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</si>
  <si>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</si>
  <si>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</si>
  <si>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</si>
  <si>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</si>
  <si>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</si>
  <si>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</si>
  <si>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</si>
  <si>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</si>
  <si>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</si>
  <si>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</si>
  <si>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</si>
  <si>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</si>
  <si>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</si>
  <si>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</si>
  <si>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</si>
  <si>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</si>
  <si>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</si>
  <si>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</si>
  <si>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</si>
  <si>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</si>
  <si>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</si>
  <si>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</si>
  <si>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</si>
  <si>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</si>
  <si>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</si>
  <si>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</si>
  <si>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</si>
  <si>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</si>
  <si>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</si>
  <si>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</si>
  <si>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</si>
  <si>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</si>
  <si>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</si>
  <si>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</si>
  <si>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</si>
  <si>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</si>
  <si>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</si>
  <si>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</si>
  <si>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</si>
  <si>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</si>
  <si>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</si>
  <si>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</si>
  <si>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</si>
  <si>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</si>
  <si>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</si>
  <si>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</si>
  <si>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</si>
  <si>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</si>
  <si>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</si>
  <si>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</si>
  <si>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</si>
  <si>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</si>
  <si>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</si>
  <si>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</si>
  <si>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</si>
  <si>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</si>
  <si>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</si>
  <si>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</si>
  <si>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</si>
  <si>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</si>
  <si>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</si>
  <si>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</si>
  <si>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</si>
  <si>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</si>
  <si>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</si>
  <si>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</si>
  <si>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</si>
  <si>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</si>
  <si>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</si>
  <si>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</si>
  <si>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</si>
  <si>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</si>
  <si>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</si>
  <si>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</si>
  <si>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</si>
  <si>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</si>
  <si>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</si>
  <si>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</si>
  <si>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</si>
  <si>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</si>
  <si>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</si>
  <si>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</si>
  <si>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</si>
  <si>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</si>
  <si>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</si>
  <si>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</si>
  <si>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</si>
  <si>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</si>
  <si>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</si>
  <si>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</si>
  <si>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</si>
  <si>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</si>
  <si>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</si>
  <si>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</si>
  <si>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</si>
  <si>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</si>
  <si>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</si>
  <si>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</si>
  <si>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</si>
  <si>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</si>
  <si>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</si>
  <si>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</si>
  <si>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</si>
  <si>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</si>
  <si>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</si>
  <si>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</si>
  <si>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</si>
  <si>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</si>
  <si>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</si>
  <si>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</si>
  <si>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</si>
  <si>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</si>
  <si>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</si>
  <si>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</si>
  <si>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</si>
  <si>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</si>
  <si>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</si>
  <si>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</si>
  <si>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</si>
  <si>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</si>
  <si>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</si>
  <si>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</si>
  <si>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</si>
  <si>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</si>
  <si>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</si>
  <si>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</si>
  <si>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</si>
  <si>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</si>
  <si>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</si>
  <si>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</si>
  <si>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</si>
  <si>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</si>
  <si>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</si>
  <si>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</si>
  <si>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</si>
  <si>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</si>
  <si>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</si>
  <si>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</si>
  <si>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</si>
  <si>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</si>
  <si>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</si>
  <si>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</si>
  <si>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</si>
  <si>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</si>
  <si>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</si>
  <si>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</si>
  <si>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</si>
  <si>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</si>
  <si>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</si>
  <si>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</si>
  <si>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</si>
  <si>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</si>
  <si>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</si>
  <si>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</si>
  <si>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</si>
  <si>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</si>
  <si>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</si>
  <si>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</si>
  <si>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</si>
  <si>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</si>
  <si>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</si>
  <si>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</si>
  <si>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</si>
  <si>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</si>
  <si>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</si>
  <si>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</si>
  <si>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</si>
  <si>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</si>
  <si>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</si>
  <si>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</si>
  <si>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</si>
  <si>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</si>
  <si>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</si>
  <si>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</si>
  <si>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</si>
  <si>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</si>
  <si>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</si>
  <si>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</si>
  <si>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</si>
  <si>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</si>
  <si>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</si>
  <si>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</si>
  <si>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</si>
  <si>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</si>
  <si>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</si>
  <si>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</si>
  <si>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</si>
  <si>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</si>
  <si>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</si>
  <si>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</si>
  <si>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</si>
  <si>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</si>
  <si>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</si>
  <si>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</si>
  <si>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</si>
  <si>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</si>
  <si>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</si>
  <si>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</si>
  <si>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</si>
  <si>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</si>
  <si>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</si>
  <si>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</si>
  <si>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</si>
  <si>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</si>
  <si>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</si>
  <si>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</si>
  <si>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</si>
  <si>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</si>
  <si>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</si>
  <si>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</si>
  <si>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</si>
  <si>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</si>
  <si>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</si>
  <si>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</si>
  <si>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</si>
  <si>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</si>
  <si>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</si>
  <si>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</si>
  <si>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</si>
  <si>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</si>
  <si>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</si>
  <si>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</si>
  <si>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</si>
  <si>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</si>
  <si>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</si>
  <si>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</si>
  <si>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</si>
  <si>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</si>
  <si>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</si>
  <si>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</si>
  <si>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</si>
  <si>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</si>
  <si>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</si>
  <si>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</si>
  <si>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</si>
  <si>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</si>
  <si>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</si>
  <si>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</si>
  <si>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</si>
  <si>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</si>
  <si>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</si>
  <si>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</si>
  <si>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</si>
  <si>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</si>
  <si>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</si>
  <si>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</si>
  <si>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</si>
  <si>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</si>
  <si>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</si>
  <si>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</si>
  <si>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</si>
  <si>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</si>
  <si>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</si>
  <si>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</si>
  <si>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</si>
  <si>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</si>
  <si>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</si>
  <si>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</si>
  <si>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</si>
  <si>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</si>
  <si>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</si>
  <si>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</si>
  <si>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</si>
  <si>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</si>
  <si>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</si>
  <si>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</si>
  <si>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</si>
  <si>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</si>
  <si>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</si>
  <si>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</si>
  <si>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</si>
  <si>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</si>
  <si>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</si>
  <si>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</si>
  <si>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</si>
  <si>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</si>
  <si>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</si>
  <si>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</si>
  <si>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</si>
  <si>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</si>
  <si>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</si>
  <si>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</si>
  <si>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</si>
  <si>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</si>
  <si>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</si>
  <si>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</si>
  <si>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</si>
  <si>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</si>
  <si>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</si>
  <si>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</si>
  <si>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</si>
  <si>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</si>
  <si>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</si>
  <si>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</si>
  <si>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</si>
  <si>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</si>
  <si>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</si>
  <si>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</si>
  <si>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</si>
  <si>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</si>
  <si>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</si>
  <si>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</si>
  <si>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</si>
  <si>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</si>
  <si>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</si>
  <si>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</si>
  <si>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</si>
  <si>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</si>
  <si>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</si>
  <si>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</si>
  <si>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</si>
  <si>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</si>
  <si>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</si>
  <si>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</si>
  <si>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</si>
  <si>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</si>
  <si>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</si>
  <si>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</si>
  <si>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</si>
  <si>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</si>
  <si>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</si>
  <si>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</si>
  <si>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</si>
  <si>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</si>
  <si>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</si>
  <si>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</si>
  <si>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</si>
  <si>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</si>
  <si>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</si>
  <si>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</si>
  <si>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</si>
  <si>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</si>
  <si>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</si>
  <si>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</si>
  <si>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</si>
  <si>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</si>
  <si>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</si>
  <si>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</si>
  <si>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</si>
  <si>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</si>
  <si>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</si>
  <si>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</si>
  <si>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</si>
  <si>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</si>
  <si>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</si>
  <si>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</si>
  <si>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</si>
  <si>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</si>
  <si>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</si>
  <si>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</si>
  <si>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</si>
  <si>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</si>
  <si>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</si>
  <si>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</si>
  <si>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</si>
  <si>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</si>
  <si>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</si>
  <si>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</si>
  <si>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</si>
  <si>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</si>
  <si>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</si>
  <si>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</si>
  <si>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</si>
  <si>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</si>
  <si>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</si>
  <si>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</si>
  <si>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</si>
  <si>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</si>
  <si>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</si>
  <si>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</si>
  <si>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</si>
  <si>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</si>
  <si>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</si>
  <si>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</si>
  <si>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</si>
  <si>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</si>
  <si>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</si>
  <si>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</si>
  <si>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</si>
  <si>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</si>
  <si>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</si>
  <si>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</si>
  <si>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</si>
  <si>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</si>
  <si>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</si>
  <si>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</si>
  <si>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</si>
  <si>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</si>
  <si>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</si>
  <si>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</si>
  <si>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</si>
  <si>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</si>
  <si>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</si>
  <si>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</si>
  <si>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</si>
  <si>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</si>
  <si>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</si>
  <si>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</si>
  <si>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</si>
  <si>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</si>
  <si>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</si>
  <si>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</si>
  <si>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</si>
  <si>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</si>
  <si>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</si>
  <si>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</si>
  <si>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</si>
  <si>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</si>
  <si>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</si>
  <si>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</si>
  <si>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</si>
  <si>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</si>
  <si>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</si>
  <si>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</si>
  <si>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</si>
  <si>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</si>
  <si>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</si>
  <si>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</si>
  <si>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</si>
  <si>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</si>
  <si>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</si>
  <si>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</si>
  <si>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</si>
  <si>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</si>
  <si>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</si>
  <si>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</si>
  <si>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</si>
  <si>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</si>
  <si>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</si>
  <si>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</si>
  <si>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</si>
  <si>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</si>
  <si>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</si>
  <si>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</si>
  <si>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</si>
  <si>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</si>
  <si>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</si>
  <si>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</si>
  <si>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</si>
  <si>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</si>
  <si>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</si>
  <si>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</si>
  <si>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</si>
  <si>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</si>
  <si>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</si>
  <si>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</si>
  <si>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</si>
  <si>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</si>
  <si>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</si>
  <si>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</si>
  <si>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</si>
  <si>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</si>
  <si>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</si>
  <si>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</si>
  <si>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</si>
  <si>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</si>
  <si>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</si>
  <si>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</si>
  <si>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</si>
  <si>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</si>
  <si>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</si>
  <si>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</si>
  <si>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</si>
  <si>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</si>
  <si>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</si>
  <si>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</si>
  <si>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</si>
  <si>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</si>
  <si>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</si>
  <si>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</si>
  <si>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</si>
  <si>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</si>
  <si>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</si>
  <si>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</si>
  <si>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</si>
  <si>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</si>
  <si>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</si>
  <si>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</si>
  <si>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</si>
  <si>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</si>
  <si>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</si>
  <si>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</si>
  <si>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</si>
  <si>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</si>
  <si>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</si>
  <si>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</si>
  <si>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</si>
  <si>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</si>
  <si>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</si>
  <si>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</si>
  <si>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</si>
  <si>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</si>
  <si>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</si>
  <si>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</si>
  <si>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</si>
  <si>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</si>
  <si>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</si>
  <si>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</si>
  <si>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</si>
  <si>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</si>
  <si>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</si>
  <si>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</si>
  <si>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</si>
  <si>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</si>
  <si>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</si>
  <si>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</si>
  <si>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</si>
  <si>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</si>
  <si>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</si>
  <si>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</si>
  <si>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</si>
  <si>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</si>
  <si>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</si>
  <si>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</si>
  <si>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</si>
  <si>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</si>
  <si>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</si>
  <si>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</si>
  <si>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</si>
  <si>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</si>
  <si>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</si>
  <si>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</si>
  <si>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</si>
  <si>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</si>
  <si>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</si>
  <si>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</si>
  <si>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</si>
  <si>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</si>
  <si>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</si>
  <si>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</si>
  <si>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</si>
  <si>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</si>
  <si>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</si>
  <si>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</si>
  <si>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</si>
  <si>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</si>
  <si>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</si>
  <si>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</si>
  <si>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</si>
  <si>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</si>
  <si>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</si>
  <si>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</si>
  <si>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</si>
  <si>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</si>
  <si>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</si>
  <si>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</si>
  <si>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</si>
  <si>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</si>
  <si>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</si>
  <si>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</si>
  <si>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</si>
  <si>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</si>
  <si>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</si>
  <si>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</si>
  <si>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</si>
  <si>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</si>
  <si>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</si>
  <si>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</si>
  <si>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</si>
  <si>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</si>
  <si>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</si>
  <si>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</si>
  <si>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</si>
  <si>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</si>
  <si>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</si>
  <si>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</si>
  <si>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</si>
  <si>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</si>
  <si>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</si>
  <si>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</si>
  <si>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</si>
  <si>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</si>
  <si>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</si>
  <si>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</si>
  <si>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</si>
  <si>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</si>
  <si>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</si>
  <si>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</si>
  <si>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</si>
  <si>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</si>
  <si>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</si>
  <si>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</si>
  <si>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</si>
  <si>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</si>
  <si>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</si>
  <si>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</si>
  <si>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</si>
  <si>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</si>
  <si>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</si>
  <si>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</si>
  <si>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</si>
  <si>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</si>
  <si>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</si>
  <si>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</si>
  <si>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</si>
  <si>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</si>
  <si>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</si>
  <si>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</si>
  <si>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</si>
  <si>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</si>
  <si>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</si>
  <si>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</si>
  <si>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</si>
  <si>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</si>
  <si>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</si>
  <si>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</si>
  <si>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</si>
  <si>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</si>
  <si>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</si>
  <si>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</si>
  <si>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</si>
  <si>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</si>
  <si>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</si>
  <si>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</si>
  <si>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</si>
  <si>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</si>
  <si>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</si>
  <si>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</si>
  <si>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</si>
  <si>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</si>
  <si>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</si>
  <si>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</si>
  <si>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</si>
  <si>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</si>
  <si>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</si>
  <si>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</si>
  <si>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</si>
  <si>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</si>
  <si>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</si>
  <si>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</si>
  <si>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</si>
  <si>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</si>
  <si>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</si>
  <si>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</si>
  <si>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</si>
  <si>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</si>
  <si>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</si>
  <si>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</si>
  <si>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</si>
  <si>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</si>
  <si>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</si>
  <si>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</si>
  <si>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</si>
  <si>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</si>
  <si>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</si>
  <si>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</si>
  <si>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</si>
  <si>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</si>
  <si>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</si>
  <si>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</si>
  <si>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</si>
  <si>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</si>
  <si>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</si>
  <si>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</si>
  <si>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</si>
  <si>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</si>
  <si>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</si>
  <si>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</si>
  <si>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</si>
  <si>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</si>
  <si>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</si>
  <si>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</si>
  <si>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</si>
  <si>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</si>
  <si>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</si>
  <si>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</si>
  <si>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</si>
  <si>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</si>
  <si>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</si>
  <si>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</si>
  <si>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</si>
  <si>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</si>
  <si>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</si>
  <si>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</si>
  <si>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</si>
  <si>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</si>
  <si>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</si>
  <si>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</si>
  <si>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</si>
  <si>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</si>
  <si>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</si>
  <si>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</si>
  <si>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</si>
  <si>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</si>
  <si>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</si>
  <si>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</si>
  <si>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</si>
  <si>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</si>
  <si>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</si>
  <si>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</si>
  <si>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</si>
  <si>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</si>
  <si>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</si>
  <si>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</si>
  <si>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</si>
  <si>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</si>
  <si>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</si>
  <si>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</si>
  <si>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</si>
  <si>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</si>
  <si>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</si>
  <si>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</si>
  <si>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</si>
  <si>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</si>
  <si>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</si>
  <si>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</si>
  <si>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</si>
  <si>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</si>
  <si>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</si>
  <si>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</si>
  <si>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</si>
  <si>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</si>
  <si>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</si>
  <si>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</si>
  <si>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</si>
  <si>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</si>
  <si>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</si>
  <si>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</si>
  <si>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</si>
  <si>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</si>
  <si>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</si>
  <si>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</si>
  <si>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</si>
  <si>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</si>
  <si>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</si>
  <si>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</si>
  <si>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</si>
  <si>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</si>
  <si>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</si>
  <si>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</si>
  <si>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</si>
  <si>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</si>
  <si>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</si>
  <si>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</si>
  <si>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</si>
  <si>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</si>
  <si>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</si>
  <si>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</si>
  <si>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</si>
  <si>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</si>
  <si>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</si>
  <si>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</si>
  <si>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</si>
  <si>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</si>
  <si>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</si>
  <si>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</si>
  <si>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</si>
  <si>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</si>
  <si>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</si>
  <si>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</si>
  <si>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</si>
  <si>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</si>
  <si>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</si>
  <si>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</si>
  <si>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</si>
  <si>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</si>
  <si>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</si>
  <si>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</si>
  <si>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</si>
  <si>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</si>
  <si>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</si>
  <si>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</si>
  <si>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</si>
  <si>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</si>
  <si>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</si>
  <si>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</si>
  <si>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</si>
  <si>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</si>
  <si>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</si>
  <si>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</si>
  <si>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</si>
  <si>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</si>
  <si>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</si>
  <si>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</si>
  <si>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</si>
  <si>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</si>
  <si>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</si>
  <si>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</si>
  <si>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</si>
  <si>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</si>
  <si>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</si>
  <si>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</si>
  <si>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</si>
  <si>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</si>
  <si>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</si>
  <si>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</si>
  <si>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</si>
  <si>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</si>
  <si>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</si>
  <si>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</si>
  <si>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</si>
  <si>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</si>
  <si>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</si>
  <si>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</si>
  <si>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</si>
  <si>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</si>
  <si>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</si>
  <si>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</si>
  <si>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</si>
  <si>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</si>
  <si>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</si>
  <si>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</si>
  <si>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</si>
  <si>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</si>
  <si>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</si>
  <si>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</si>
  <si>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</si>
  <si>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</si>
  <si>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</si>
  <si>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</si>
  <si>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</si>
  <si>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</si>
  <si>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</si>
  <si>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</si>
  <si>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</si>
  <si>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</si>
  <si>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</si>
  <si>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</si>
  <si>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</si>
  <si>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</si>
  <si>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</si>
  <si>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</si>
  <si>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</si>
  <si>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</si>
  <si>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</si>
  <si>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</si>
  <si>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</si>
  <si>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</si>
  <si>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</si>
  <si>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</si>
  <si>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</si>
  <si>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</si>
  <si>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</si>
  <si>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</si>
  <si>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</si>
  <si>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</si>
  <si>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</si>
  <si>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</si>
  <si>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</si>
  <si>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</si>
  <si>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</si>
  <si>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</si>
  <si>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</si>
  <si>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</si>
  <si>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</si>
  <si>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</si>
  <si>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</si>
  <si>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</si>
  <si>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</si>
  <si>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</si>
  <si>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</si>
  <si>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</si>
  <si>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</si>
  <si>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</si>
  <si>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</si>
  <si>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</si>
  <si>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</si>
  <si>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</si>
  <si>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</si>
  <si>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</si>
  <si>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</si>
  <si>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</si>
  <si>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</si>
  <si>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</si>
  <si>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</si>
  <si>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</si>
  <si>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</si>
  <si>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</si>
  <si>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</si>
  <si>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</si>
  <si>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</si>
  <si>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</si>
  <si>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</si>
  <si>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</si>
  <si>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</si>
  <si>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</si>
  <si>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</si>
  <si>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</si>
  <si>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</si>
  <si>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</si>
  <si>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</si>
  <si>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</si>
  <si>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</si>
  <si>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</si>
  <si>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</si>
  <si>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</si>
  <si>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</si>
  <si>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</si>
  <si>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</si>
  <si>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</si>
  <si>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</si>
  <si>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</si>
  <si>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</si>
  <si>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</si>
  <si>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</si>
  <si>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</si>
  <si>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</si>
  <si>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</si>
  <si>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</si>
  <si>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</si>
  <si>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</si>
  <si>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</si>
  <si>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</si>
  <si>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</si>
  <si>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</si>
  <si>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</si>
  <si>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</si>
  <si>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</si>
  <si>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</si>
  <si>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</si>
  <si>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</si>
  <si>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</si>
  <si>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</si>
  <si>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</si>
  <si>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</si>
  <si>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</si>
  <si>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</si>
  <si>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</si>
  <si>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</si>
  <si>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</si>
  <si>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</si>
  <si>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</si>
  <si>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</si>
  <si>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</si>
  <si>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</si>
  <si>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</si>
  <si>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</si>
  <si>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</si>
  <si>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</si>
  <si>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</si>
  <si>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</si>
  <si>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</si>
  <si>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</si>
  <si>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</si>
  <si>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</si>
  <si>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</si>
  <si>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</si>
  <si>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</si>
  <si>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</si>
  <si>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</si>
  <si>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</si>
  <si>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</si>
  <si>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</si>
  <si>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</si>
  <si>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</si>
  <si>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</si>
  <si>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</si>
  <si>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</si>
  <si>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</si>
  <si>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</si>
  <si>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</si>
  <si>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</si>
  <si>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</si>
  <si>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</si>
  <si>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</si>
  <si>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</si>
  <si>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</si>
  <si>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</si>
  <si>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</si>
  <si>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</si>
  <si>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</si>
  <si>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</si>
  <si>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</si>
  <si>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</si>
  <si>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</si>
  <si>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</si>
  <si>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</si>
  <si>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</si>
  <si>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</si>
  <si>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</si>
  <si>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</si>
  <si>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</si>
  <si>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</si>
  <si>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</si>
  <si>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</si>
  <si>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</si>
  <si>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</si>
  <si>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</si>
  <si>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</si>
  <si>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</si>
  <si>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</si>
  <si>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</si>
  <si>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</si>
  <si>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</si>
  <si>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</si>
  <si>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</si>
  <si>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</si>
  <si>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</si>
  <si>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</si>
  <si>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</si>
  <si>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</si>
  <si>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</si>
  <si>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</si>
  <si>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</si>
  <si>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</si>
  <si>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</si>
  <si>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</si>
  <si>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</si>
  <si>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</si>
  <si>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</si>
  <si>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</si>
  <si>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</si>
  <si>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</si>
  <si>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</si>
  <si>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</si>
  <si>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</si>
  <si>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</si>
  <si>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</si>
  <si>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</si>
  <si>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</si>
  <si>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</si>
  <si>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</si>
  <si>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</si>
  <si>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</si>
  <si>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</si>
  <si>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</si>
  <si>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</si>
  <si>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</si>
  <si>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</si>
  <si>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</si>
  <si>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</si>
  <si>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</si>
  <si>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</si>
  <si>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</si>
  <si>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</si>
  <si>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</si>
  <si>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</si>
  <si>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</si>
  <si>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</si>
  <si>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</si>
  <si>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</si>
  <si>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</si>
  <si>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</si>
  <si>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</si>
  <si>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</si>
  <si>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</si>
  <si>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</si>
  <si>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</si>
  <si>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</si>
  <si>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</si>
  <si>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</si>
  <si>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</si>
  <si>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</si>
  <si>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</si>
  <si>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</si>
  <si>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</si>
  <si>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</si>
  <si>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</si>
  <si>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</si>
  <si>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</si>
  <si>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</si>
  <si>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</si>
  <si>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</si>
  <si>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</si>
  <si>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</si>
  <si>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</si>
  <si>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</si>
  <si>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</si>
  <si>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</si>
  <si>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</si>
  <si>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</si>
  <si>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</si>
  <si>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</si>
  <si>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</si>
  <si>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</si>
  <si>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</si>
  <si>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</si>
  <si>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</si>
  <si>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</si>
  <si>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</si>
  <si>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</si>
  <si>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</si>
  <si>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</si>
  <si>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</si>
  <si>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</si>
  <si>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</si>
  <si>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</si>
  <si>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</si>
  <si>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</si>
  <si>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</si>
  <si>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</si>
  <si>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</si>
  <si>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</si>
  <si>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</si>
  <si>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</si>
  <si>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</si>
  <si>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</si>
  <si>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</si>
  <si>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</si>
  <si>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</si>
  <si>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</si>
  <si>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</si>
  <si>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</si>
  <si>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</si>
  <si>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</si>
  <si>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</si>
  <si>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</si>
  <si>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</si>
  <si>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</si>
  <si>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</si>
  <si>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</si>
  <si>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</si>
  <si>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</si>
  <si>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</si>
  <si>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</si>
  <si>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</si>
  <si>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</si>
  <si>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</si>
  <si>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</si>
  <si>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</si>
  <si>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</si>
  <si>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</si>
  <si>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</si>
  <si>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</si>
  <si>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</si>
  <si>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</si>
  <si>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</si>
  <si>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</si>
  <si>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</si>
  <si>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</si>
  <si>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</si>
  <si>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</si>
  <si>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</si>
  <si>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</si>
  <si>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</si>
  <si>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</si>
  <si>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</si>
  <si>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</si>
  <si>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</si>
  <si>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</si>
  <si>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</si>
  <si>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</si>
  <si>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</si>
  <si>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</si>
  <si>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</si>
  <si>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</si>
  <si>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</si>
  <si>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</si>
  <si>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</si>
  <si>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</si>
  <si>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</si>
  <si>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</si>
  <si>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</si>
  <si>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</si>
  <si>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</si>
  <si>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</si>
  <si>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</si>
  <si>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</si>
  <si>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</si>
  <si>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</si>
  <si>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</si>
  <si>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</si>
  <si>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</si>
  <si>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</si>
  <si>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</si>
  <si>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</si>
  <si>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</si>
  <si>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</si>
  <si>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</si>
  <si>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</si>
  <si>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</si>
  <si>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</si>
  <si>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</si>
  <si>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</si>
  <si>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</si>
  <si>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</si>
  <si>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</si>
  <si>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</si>
  <si>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</si>
  <si>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</si>
  <si>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</si>
  <si>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</si>
  <si>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</si>
  <si>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</si>
  <si>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</si>
  <si>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</si>
  <si>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</si>
  <si>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</si>
  <si>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</si>
  <si>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</si>
  <si>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</si>
  <si>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</si>
  <si>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</si>
  <si>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</si>
  <si>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</si>
  <si>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</si>
  <si>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</si>
  <si>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</si>
  <si>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</si>
  <si>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</si>
  <si>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</si>
  <si>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</si>
  <si>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</si>
  <si>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</si>
  <si>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</si>
  <si>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</si>
  <si>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</si>
  <si>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</si>
  <si>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</si>
  <si>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</si>
  <si>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</si>
  <si>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</si>
  <si>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</si>
  <si>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</si>
  <si>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</si>
  <si>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</si>
  <si>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</si>
  <si>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</si>
  <si>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</si>
  <si>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</si>
  <si>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</si>
  <si>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</si>
  <si>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</si>
  <si>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</si>
  <si>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</si>
  <si>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</si>
  <si>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</si>
  <si>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</si>
  <si>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</si>
  <si>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</si>
  <si>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</si>
  <si>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</si>
  <si>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</si>
  <si>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</si>
  <si>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</si>
  <si>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</si>
  <si>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</si>
  <si>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</si>
  <si>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</si>
  <si>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</si>
  <si>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</si>
  <si>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</si>
  <si>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</si>
  <si>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</si>
  <si>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</si>
  <si>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</si>
  <si>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</si>
  <si>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</si>
  <si>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</si>
  <si>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</si>
  <si>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</si>
  <si>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</si>
  <si>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</si>
  <si>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</si>
  <si>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</si>
  <si>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</si>
  <si>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</si>
  <si>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</si>
  <si>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</si>
  <si>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</si>
  <si>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</si>
  <si>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</si>
  <si>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</si>
  <si>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</si>
  <si>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</si>
  <si>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</si>
  <si>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</si>
  <si>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</si>
  <si>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</si>
  <si>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</si>
  <si>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</si>
  <si>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</si>
  <si>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</si>
  <si>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</si>
  <si>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</si>
  <si>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</si>
  <si>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</si>
  <si>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</si>
  <si>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</si>
  <si>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</si>
  <si>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</si>
  <si>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</si>
  <si>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</si>
  <si>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</si>
  <si>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</si>
  <si>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</si>
  <si>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</si>
  <si>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</si>
  <si>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</si>
  <si>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</si>
  <si>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</si>
  <si>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</si>
  <si>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</si>
  <si>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</si>
  <si>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</si>
  <si>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</si>
  <si>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</si>
  <si>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</si>
  <si>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</si>
  <si>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</si>
  <si>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</si>
  <si>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</si>
  <si>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</si>
  <si>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</si>
  <si>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</si>
  <si>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</si>
  <si>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</si>
  <si>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</si>
  <si>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</si>
  <si>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</si>
  <si>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</si>
  <si>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</si>
  <si>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</si>
  <si>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</si>
  <si>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</si>
  <si>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</si>
  <si>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</si>
  <si>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</si>
  <si>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</si>
  <si>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</si>
  <si>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</si>
  <si>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</si>
  <si>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</si>
  <si>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</si>
  <si>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</si>
  <si>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</si>
  <si>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</si>
  <si>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</si>
  <si>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</si>
  <si>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</si>
  <si>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</si>
  <si>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</si>
  <si>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</si>
  <si>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</si>
  <si>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</si>
  <si>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</si>
  <si>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</si>
  <si>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</si>
  <si>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</si>
  <si>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</si>
  <si>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</si>
  <si>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</si>
  <si>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</si>
  <si>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</si>
  <si>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</si>
  <si>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</si>
  <si>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</si>
  <si>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</si>
  <si>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</si>
  <si>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</si>
  <si>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</si>
  <si>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</si>
  <si>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</si>
  <si>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</si>
  <si>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</si>
  <si>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</si>
  <si>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</si>
  <si>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</si>
  <si>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</si>
  <si>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</si>
  <si>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</si>
  <si>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</si>
  <si>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</si>
  <si>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</si>
  <si>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</si>
  <si>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</si>
  <si>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</si>
  <si>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</si>
  <si>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</si>
  <si>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</si>
  <si>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</si>
  <si>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</si>
  <si>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</si>
  <si>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</si>
  <si>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</si>
  <si>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</si>
  <si>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</si>
  <si>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</si>
  <si>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</si>
  <si>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</si>
  <si>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</si>
  <si>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</si>
  <si>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</si>
  <si>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</si>
  <si>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</si>
  <si>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</si>
  <si>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</si>
  <si>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</si>
  <si>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</si>
  <si>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</si>
  <si>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</si>
  <si>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</si>
  <si>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</si>
  <si>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</si>
  <si>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</si>
  <si>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</si>
  <si>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</si>
  <si>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</si>
  <si>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</si>
  <si>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</si>
  <si>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</si>
  <si>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</si>
  <si>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</si>
  <si>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</si>
  <si>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</si>
  <si>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</si>
  <si>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</si>
  <si>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</si>
  <si>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</si>
  <si>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</si>
  <si>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</si>
  <si>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</si>
  <si>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</si>
  <si>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</si>
  <si>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</si>
  <si>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</si>
  <si>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</si>
  <si>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</si>
  <si>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</si>
  <si>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</si>
  <si>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</si>
  <si>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</si>
  <si>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</si>
  <si>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</si>
  <si>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</si>
  <si>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</si>
  <si>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</si>
  <si>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</si>
  <si>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</si>
  <si>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</si>
  <si>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</si>
  <si>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</si>
  <si>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</si>
  <si>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</si>
  <si>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</si>
  <si>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</si>
  <si>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</si>
  <si>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</si>
  <si>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</si>
  <si>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</si>
  <si>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</si>
  <si>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</si>
  <si>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</si>
  <si>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</si>
  <si>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</si>
  <si>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</si>
  <si>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</si>
  <si>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</si>
  <si>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</si>
  <si>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</si>
  <si>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</si>
  <si>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</si>
  <si>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</si>
  <si>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</si>
  <si>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</si>
  <si>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</si>
  <si>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</si>
  <si>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</si>
  <si>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</si>
  <si>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</si>
  <si>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</si>
  <si>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</si>
  <si>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</si>
  <si>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</si>
  <si>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</si>
  <si>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</si>
  <si>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</si>
  <si>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</si>
  <si>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</si>
  <si>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</si>
  <si>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</si>
  <si>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</si>
  <si>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</si>
  <si>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</si>
  <si>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</si>
  <si>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</si>
  <si>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</si>
  <si>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</si>
  <si>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</si>
  <si>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</si>
  <si>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</si>
  <si>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</si>
  <si>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</si>
  <si>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</si>
  <si>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</si>
  <si>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</si>
  <si>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</si>
  <si>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</si>
  <si>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</si>
  <si>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</si>
  <si>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</si>
  <si>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</si>
  <si>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</si>
  <si>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</si>
  <si>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</si>
  <si>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</si>
  <si>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</si>
  <si>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</si>
  <si>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</si>
  <si>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</si>
  <si>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</si>
  <si>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</si>
  <si>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</si>
  <si>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</si>
  <si>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</si>
  <si>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</si>
  <si>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</si>
  <si>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</si>
  <si>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</si>
  <si>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</si>
  <si>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</si>
  <si>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</si>
  <si>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</si>
  <si>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</si>
  <si>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</si>
  <si>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</si>
  <si>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</si>
  <si>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</si>
  <si>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</si>
  <si>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</si>
  <si>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</si>
  <si>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</si>
  <si>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</si>
  <si>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</si>
  <si>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</si>
  <si>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</si>
  <si>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</si>
  <si>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</si>
  <si>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</si>
  <si>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</si>
  <si>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</si>
  <si>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</si>
  <si>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</si>
  <si>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</si>
  <si>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</si>
  <si>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</si>
  <si>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</si>
  <si>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</si>
  <si>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</si>
  <si>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</si>
  <si>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</si>
  <si>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</si>
  <si>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</si>
  <si>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</si>
  <si>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</si>
  <si>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</si>
  <si>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</si>
  <si>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</si>
  <si>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</si>
  <si>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</si>
  <si>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</si>
  <si>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</si>
  <si>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</si>
  <si>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</si>
  <si>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</si>
  <si>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</si>
  <si>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</si>
  <si>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</si>
  <si>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</si>
  <si>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</si>
  <si>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</si>
  <si>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</si>
  <si>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</si>
  <si>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</si>
  <si>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</si>
  <si>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</si>
  <si>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</si>
  <si>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</si>
  <si>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</si>
  <si>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</si>
  <si>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</si>
  <si>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</si>
  <si>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</si>
  <si>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</si>
  <si>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</si>
  <si>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</si>
  <si>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</si>
  <si>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</si>
  <si>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</si>
  <si>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</si>
  <si>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</si>
  <si>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</si>
  <si>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</si>
  <si>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</si>
  <si>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</si>
  <si>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</si>
  <si>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</si>
  <si>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</si>
  <si>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</si>
  <si>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</si>
  <si>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</si>
  <si>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</si>
  <si>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</si>
  <si>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</si>
  <si>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</si>
  <si>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</si>
  <si>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</si>
  <si>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</si>
  <si>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</si>
  <si>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</si>
  <si>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</si>
  <si>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</si>
  <si>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</si>
  <si>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</si>
  <si>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</si>
  <si>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</si>
  <si>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</si>
  <si>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</si>
  <si>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</si>
  <si>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</si>
  <si>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</si>
  <si>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</si>
  <si>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</si>
  <si>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</si>
  <si>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</si>
  <si>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</si>
  <si>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</si>
  <si>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</si>
  <si>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</si>
  <si>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</si>
  <si>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</si>
  <si>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</si>
  <si>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</si>
  <si>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</si>
  <si>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</si>
  <si>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</si>
  <si>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</si>
  <si>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</si>
  <si>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</si>
  <si>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</si>
  <si>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</si>
  <si>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</si>
  <si>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</si>
  <si>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</si>
  <si>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</si>
  <si>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</si>
  <si>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</si>
  <si>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</si>
  <si>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</si>
  <si>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</si>
  <si>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</si>
  <si>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</si>
  <si>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</si>
  <si>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</si>
  <si>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</si>
  <si>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</si>
  <si>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</si>
  <si>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</si>
  <si>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</si>
  <si>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</si>
  <si>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</si>
  <si>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</si>
  <si>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</si>
  <si>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</si>
  <si>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</si>
  <si>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</si>
  <si>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</si>
  <si>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</si>
  <si>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</si>
  <si>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</si>
  <si>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</si>
  <si>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</si>
  <si>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</si>
  <si>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</si>
  <si>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</si>
  <si>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</si>
  <si>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</si>
  <si>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</si>
  <si>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</si>
  <si>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</si>
  <si>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</si>
  <si>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</si>
  <si>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</si>
  <si>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</si>
  <si>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</si>
  <si>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</si>
  <si>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</si>
  <si>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</si>
  <si>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</si>
  <si>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</si>
  <si>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</si>
  <si>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</si>
  <si>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</si>
  <si>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</si>
  <si>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</si>
  <si>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</si>
  <si>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</si>
  <si>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</si>
  <si>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</si>
  <si>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</si>
  <si>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</si>
  <si>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</si>
  <si>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</si>
  <si>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</si>
  <si>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</si>
  <si>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</si>
  <si>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</si>
  <si>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</si>
  <si>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</si>
  <si>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</si>
  <si>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</si>
  <si>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</si>
  <si>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</si>
  <si>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</si>
  <si>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</si>
  <si>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</si>
  <si>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</si>
  <si>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</si>
  <si>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</si>
  <si>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</si>
  <si>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</si>
  <si>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</si>
  <si>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</si>
  <si>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</si>
  <si>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</si>
  <si>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</si>
  <si>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</si>
  <si>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</si>
  <si>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</si>
  <si>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</si>
  <si>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</si>
  <si>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</si>
  <si>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</si>
  <si>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</si>
  <si>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</si>
  <si>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</si>
  <si>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</si>
  <si>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</si>
  <si>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</si>
  <si>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</si>
  <si>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</si>
  <si>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</si>
  <si>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</si>
  <si>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</si>
  <si>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</si>
  <si>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</si>
  <si>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</si>
  <si>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</si>
  <si>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</si>
  <si>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</si>
  <si>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</si>
  <si>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</si>
  <si>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</si>
  <si>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</si>
  <si>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</si>
  <si>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</si>
  <si>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</si>
  <si>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</si>
  <si>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</si>
  <si>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</si>
  <si>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</si>
  <si>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</si>
  <si>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</si>
  <si>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</si>
  <si>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</si>
  <si>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</si>
  <si>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</si>
  <si>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</si>
  <si>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</si>
  <si>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</si>
  <si>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</si>
  <si>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</si>
  <si>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</si>
  <si>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</si>
  <si>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</si>
  <si>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</si>
  <si>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</si>
  <si>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</si>
  <si>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</si>
  <si>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</si>
  <si>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</si>
  <si>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</si>
  <si>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</si>
  <si>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</si>
  <si>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</si>
  <si>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</si>
  <si>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</si>
  <si>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</si>
  <si>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</si>
  <si>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</si>
  <si>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</si>
  <si>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</si>
  <si>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</si>
  <si>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</si>
  <si>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</si>
  <si>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</si>
  <si>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</si>
  <si>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</si>
  <si>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</si>
  <si>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</si>
  <si>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</si>
  <si>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</si>
  <si>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</si>
  <si>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</si>
  <si>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</si>
  <si>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</si>
  <si>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</si>
  <si>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</si>
  <si>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</si>
  <si>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</si>
  <si>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</si>
  <si>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</si>
  <si>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</si>
  <si>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</si>
  <si>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</si>
  <si>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</si>
  <si>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</si>
  <si>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</si>
  <si>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</si>
  <si>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</si>
  <si>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</si>
  <si>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</si>
  <si>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</si>
  <si>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</si>
  <si>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</si>
  <si>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</si>
  <si>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</si>
  <si>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</si>
  <si>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</si>
  <si>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</si>
  <si>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</si>
  <si>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</si>
  <si>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</si>
  <si>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</si>
  <si>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</si>
  <si>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</si>
  <si>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</si>
  <si>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</si>
  <si>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</si>
  <si>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</si>
  <si>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</si>
  <si>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</si>
  <si>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</si>
  <si>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</si>
  <si>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</si>
  <si>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</si>
  <si>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</si>
  <si>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</si>
  <si>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</si>
  <si>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</si>
  <si>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</si>
  <si>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</si>
  <si>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</si>
  <si>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</si>
  <si>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</si>
  <si>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</si>
  <si>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</si>
  <si>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</si>
  <si>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</si>
  <si>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</si>
  <si>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</si>
  <si>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</si>
  <si>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</si>
  <si>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</si>
  <si>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</si>
  <si>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</si>
  <si>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</si>
  <si>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</si>
  <si>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</si>
  <si>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</si>
  <si>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</si>
  <si>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</si>
  <si>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</si>
  <si>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</si>
  <si>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</si>
  <si>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</si>
  <si>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</si>
  <si>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</si>
  <si>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</si>
  <si>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</si>
  <si>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</si>
  <si>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</si>
  <si>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</si>
  <si>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</si>
  <si>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</si>
  <si>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</si>
  <si>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</si>
  <si>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</si>
  <si>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</si>
  <si>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</si>
  <si>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</si>
  <si>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</si>
  <si>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</si>
  <si>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</si>
  <si>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</si>
  <si>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</si>
  <si>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</si>
  <si>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</si>
  <si>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</si>
  <si>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</si>
  <si>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</si>
  <si>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</si>
  <si>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</si>
  <si>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</si>
  <si>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</si>
  <si>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</si>
  <si>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</si>
  <si>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</si>
  <si>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</si>
  <si>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</si>
  <si>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</si>
  <si>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</si>
  <si>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</si>
  <si>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</si>
  <si>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</si>
  <si>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</si>
  <si>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</si>
  <si>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</si>
  <si>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</si>
  <si>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</si>
  <si>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</si>
  <si>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</si>
  <si>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</si>
  <si>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</si>
  <si>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</si>
  <si>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</si>
  <si>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</si>
  <si>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</si>
  <si>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</si>
  <si>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</si>
  <si>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</si>
  <si>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</si>
  <si>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</si>
  <si>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</si>
  <si>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</si>
  <si>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</si>
  <si>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</si>
  <si>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</si>
  <si>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</si>
  <si>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</si>
  <si>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</si>
  <si>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</si>
  <si>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</si>
  <si>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</si>
  <si>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</si>
  <si>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</si>
  <si>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</si>
  <si>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</si>
  <si>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</si>
  <si>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</si>
  <si>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</si>
  <si>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</si>
  <si>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</si>
  <si>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</si>
  <si>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</si>
  <si>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</si>
  <si>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</si>
  <si>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</si>
  <si>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</si>
  <si>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</si>
  <si>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</si>
  <si>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</si>
  <si>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</si>
  <si>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</si>
  <si>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</si>
  <si>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</si>
  <si>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</si>
  <si>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</si>
  <si>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</si>
  <si>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</si>
  <si>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</si>
  <si>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</si>
  <si>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</si>
  <si>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</si>
  <si>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</si>
  <si>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</si>
  <si>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</si>
  <si>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</si>
  <si>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</si>
  <si>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</si>
  <si>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</si>
  <si>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</si>
  <si>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</si>
  <si>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</si>
  <si>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</si>
  <si>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</si>
  <si>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</si>
  <si>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</si>
  <si>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</si>
  <si>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</si>
  <si>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</si>
  <si>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</si>
  <si>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</si>
  <si>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</si>
  <si>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</si>
  <si>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</si>
  <si>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</si>
  <si>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</si>
  <si>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</si>
  <si>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</si>
  <si>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</si>
  <si>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</si>
  <si>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</si>
  <si>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</si>
  <si>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</si>
  <si>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</si>
  <si>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</si>
  <si>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</si>
  <si>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</si>
  <si>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</si>
  <si>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</si>
  <si>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</si>
  <si>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</si>
  <si>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</si>
  <si>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</si>
  <si>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</si>
  <si>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</si>
  <si>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</si>
  <si>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</si>
  <si>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</si>
  <si>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</si>
  <si>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</si>
  <si>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</si>
  <si>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</si>
  <si>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</si>
  <si>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</si>
  <si>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</si>
  <si>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</si>
  <si>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</si>
  <si>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</si>
  <si>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</si>
  <si>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</si>
  <si>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</si>
  <si>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</si>
  <si>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</si>
  <si>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</si>
  <si>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</si>
  <si>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</si>
  <si>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</si>
  <si>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</si>
  <si>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</si>
  <si>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</si>
  <si>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</si>
  <si>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</si>
  <si>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</si>
  <si>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</si>
  <si>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</si>
  <si>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</si>
  <si>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</si>
  <si>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</si>
  <si>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</si>
  <si>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</si>
  <si>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</si>
  <si>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</si>
  <si>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</si>
  <si>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</si>
  <si>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</si>
  <si>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</si>
  <si>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</si>
  <si>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</si>
  <si>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</si>
  <si>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</si>
  <si>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</si>
  <si>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</si>
  <si>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</si>
  <si>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</si>
  <si>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</si>
  <si>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</si>
  <si>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</si>
  <si>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</si>
  <si>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</si>
  <si>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</si>
  <si>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</si>
  <si>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</si>
  <si>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</si>
  <si>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</si>
  <si>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</si>
  <si>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</si>
  <si>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</si>
  <si>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</si>
  <si>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</si>
  <si>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</si>
  <si>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</si>
  <si>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</si>
  <si>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</si>
  <si>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</si>
  <si>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</si>
  <si>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</si>
  <si>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</si>
  <si>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</si>
  <si>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</si>
  <si>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</si>
  <si>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</si>
  <si>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</si>
  <si>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</si>
  <si>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</si>
  <si>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</si>
  <si>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</si>
  <si>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</si>
  <si>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</si>
  <si>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</si>
  <si>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</si>
  <si>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</si>
  <si>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</si>
  <si>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</si>
  <si>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</si>
  <si>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</si>
  <si>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</si>
  <si>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</si>
  <si>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</si>
  <si>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</si>
  <si>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</si>
  <si>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</si>
  <si>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</si>
  <si>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</si>
  <si>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</si>
  <si>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</si>
  <si>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</si>
  <si>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</si>
  <si>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</si>
  <si>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</si>
  <si>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</si>
  <si>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</si>
  <si>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</si>
  <si>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</si>
  <si>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</si>
  <si>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</si>
  <si>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</si>
  <si>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</si>
  <si>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</si>
  <si>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</si>
  <si>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</si>
  <si>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</si>
  <si>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</si>
  <si>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</si>
  <si>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</si>
  <si>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</si>
  <si>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</si>
  <si>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</si>
  <si>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</si>
  <si>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</si>
  <si>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</si>
  <si>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</si>
  <si>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</si>
  <si>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</si>
  <si>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</si>
  <si>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</si>
  <si>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</si>
  <si>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</si>
  <si>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</si>
  <si>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</si>
  <si>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</si>
  <si>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</si>
  <si>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</si>
  <si>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</si>
  <si>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</si>
  <si>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</si>
  <si>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</si>
  <si>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</si>
  <si>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</si>
  <si>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</si>
  <si>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</si>
  <si>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</si>
  <si>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</si>
  <si>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</si>
  <si>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</si>
  <si>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</si>
  <si>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</si>
  <si>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</si>
  <si>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</si>
  <si>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</si>
  <si>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</si>
  <si>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</si>
  <si>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</si>
  <si>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</si>
  <si>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</si>
  <si>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</si>
  <si>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</si>
  <si>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</si>
  <si>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</si>
  <si>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</si>
  <si>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</si>
  <si>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</si>
  <si>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</si>
  <si>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</si>
  <si>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</si>
  <si>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</si>
  <si>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</si>
  <si>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</si>
  <si>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</si>
  <si>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</si>
  <si>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</si>
  <si>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</si>
  <si>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</si>
  <si>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</si>
  <si>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</si>
  <si>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</si>
  <si>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</si>
  <si>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</si>
  <si>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</si>
  <si>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</si>
  <si>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</si>
  <si>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</si>
  <si>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</si>
  <si>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</si>
  <si>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</si>
  <si>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</si>
  <si>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</si>
  <si>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</si>
  <si>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</si>
  <si>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</si>
  <si>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</si>
  <si>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</si>
  <si>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</si>
  <si>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</si>
  <si>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</si>
  <si>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</si>
  <si>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</si>
  <si>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</si>
  <si>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</si>
  <si>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</si>
  <si>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</si>
  <si>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</si>
  <si>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</si>
  <si>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</si>
  <si>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</si>
  <si>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</si>
  <si>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</si>
  <si>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</si>
  <si>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</si>
  <si>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</si>
  <si>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</si>
  <si>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</si>
  <si>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</si>
  <si>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</si>
  <si>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</si>
  <si>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</si>
  <si>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</si>
  <si>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</si>
  <si>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</si>
  <si>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</si>
  <si>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</si>
  <si>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</si>
  <si>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</si>
  <si>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</si>
  <si>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</si>
  <si>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</si>
  <si>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</si>
  <si>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</si>
  <si>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</si>
  <si>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</si>
  <si>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</si>
  <si>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</si>
  <si>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</si>
  <si>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</si>
  <si>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</si>
  <si>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</si>
  <si>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</si>
  <si>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</si>
  <si>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</si>
  <si>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</si>
  <si>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</si>
  <si>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</si>
  <si>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</si>
  <si>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</si>
  <si>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</si>
  <si>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</si>
  <si>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</si>
  <si>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</si>
  <si>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</si>
  <si>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</si>
  <si>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</si>
  <si>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</si>
  <si>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</si>
  <si>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</si>
  <si>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</si>
  <si>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</si>
  <si>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</si>
  <si>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</si>
  <si>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</si>
  <si>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</si>
  <si>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</si>
  <si>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</si>
  <si>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</si>
  <si>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</si>
  <si>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</si>
  <si>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</si>
  <si>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</si>
  <si>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</si>
  <si>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</si>
  <si>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</si>
  <si>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</si>
  <si>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</si>
  <si>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</si>
  <si>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</si>
  <si>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</si>
  <si>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</si>
  <si>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</si>
  <si>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</si>
  <si>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</si>
  <si>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</si>
  <si>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</si>
  <si>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</si>
  <si>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</si>
  <si>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</si>
  <si>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</si>
  <si>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</si>
  <si>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</si>
  <si>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</si>
  <si>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</si>
  <si>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</si>
  <si>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</si>
  <si>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</si>
  <si>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</si>
  <si>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</si>
  <si>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</si>
  <si>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</si>
  <si>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</si>
  <si>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</si>
  <si>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</si>
  <si>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</si>
  <si>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</si>
  <si>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</si>
  <si>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</si>
  <si>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</si>
  <si>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</si>
  <si>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</si>
  <si>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</si>
  <si>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</si>
  <si>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</si>
  <si>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</si>
  <si>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</si>
  <si>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</si>
  <si>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</si>
  <si>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</si>
  <si>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</si>
  <si>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</si>
  <si>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</si>
  <si>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</si>
  <si>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</si>
  <si>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</si>
  <si>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</si>
  <si>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</si>
  <si>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</si>
  <si>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</si>
  <si>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</si>
  <si>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</si>
  <si>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</si>
  <si>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</si>
  <si>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</si>
  <si>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</si>
  <si>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</si>
  <si>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</si>
  <si>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</si>
  <si>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</si>
  <si>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</si>
  <si>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</si>
  <si>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</si>
  <si>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</si>
  <si>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</si>
  <si>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</si>
  <si>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</si>
  <si>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</si>
  <si>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</si>
  <si>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</si>
  <si>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</si>
  <si>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</si>
  <si>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</si>
  <si>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</si>
  <si>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</si>
  <si>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</si>
  <si>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</si>
  <si>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</si>
  <si>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</si>
  <si>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</si>
  <si>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</si>
  <si>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</si>
  <si>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</si>
  <si>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</si>
  <si>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</si>
  <si>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</si>
  <si>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</si>
  <si>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</si>
  <si>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</si>
  <si>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</si>
  <si>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</si>
  <si>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</si>
  <si>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</si>
  <si>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</si>
  <si>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</si>
  <si>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</si>
  <si>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</si>
  <si>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</si>
  <si>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</si>
  <si>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</si>
  <si>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</si>
  <si>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</si>
  <si>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</si>
  <si>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</si>
  <si>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</si>
  <si>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</si>
  <si>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</si>
  <si>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</si>
  <si>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</si>
  <si>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</si>
  <si>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</si>
  <si>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</si>
  <si>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</si>
  <si>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</si>
  <si>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</si>
  <si>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</si>
  <si>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</si>
  <si>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</si>
  <si>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</si>
  <si>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</si>
  <si>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</si>
  <si>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</si>
  <si>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</si>
  <si>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</si>
  <si>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</si>
  <si>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</si>
  <si>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</si>
  <si>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</si>
  <si>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</si>
  <si>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</si>
  <si>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</si>
  <si>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</si>
  <si>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</si>
  <si>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</si>
  <si>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</si>
  <si>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</si>
  <si>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</si>
  <si>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</si>
  <si>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</si>
  <si>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</si>
  <si>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</si>
  <si>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</si>
  <si>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</si>
  <si>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</si>
  <si>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</si>
  <si>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</si>
  <si>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</si>
  <si>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</si>
  <si>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</si>
  <si>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</si>
  <si>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</si>
  <si>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</si>
  <si>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</si>
  <si>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</si>
  <si>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</si>
  <si>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</si>
  <si>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</si>
  <si>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</si>
  <si>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</si>
  <si>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</si>
  <si>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</si>
  <si>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</si>
  <si>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</si>
  <si>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</si>
  <si>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</si>
  <si>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</si>
  <si>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</si>
  <si>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</si>
  <si>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</si>
  <si>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</si>
  <si>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</si>
  <si>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</si>
  <si>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</si>
  <si>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</si>
  <si>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</si>
  <si>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</si>
  <si>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</si>
  <si>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</si>
  <si>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</si>
  <si>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</si>
  <si>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</si>
  <si>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</si>
  <si>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</si>
  <si>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</si>
  <si>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</si>
  <si>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</si>
  <si>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</si>
  <si>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</si>
  <si>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</si>
  <si>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</si>
  <si>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</si>
  <si>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</si>
  <si>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</si>
  <si>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</si>
  <si>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</si>
  <si>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</si>
  <si>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</si>
  <si>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</si>
  <si>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</si>
  <si>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</si>
  <si>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</si>
  <si>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</si>
  <si>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</si>
  <si>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</si>
  <si>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</si>
  <si>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</si>
  <si>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</si>
  <si>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</si>
  <si>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</si>
  <si>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</si>
  <si>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</si>
  <si>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</si>
  <si>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</si>
  <si>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</si>
  <si>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</si>
  <si>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</si>
  <si>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</si>
  <si>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</si>
  <si>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</si>
  <si>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</si>
  <si>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</si>
  <si>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</si>
  <si>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</si>
  <si>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</si>
  <si>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</si>
  <si>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</si>
  <si>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</si>
  <si>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</si>
  <si>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</si>
  <si>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</si>
  <si>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</si>
  <si>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</si>
  <si>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</si>
  <si>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</si>
  <si>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</si>
  <si>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</si>
  <si>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</si>
  <si>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</si>
  <si>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</si>
  <si>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</si>
  <si>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</si>
  <si>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</si>
  <si>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</si>
  <si>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</si>
  <si>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</si>
  <si>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</si>
  <si>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</si>
  <si>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</si>
  <si>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</si>
  <si>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</si>
  <si>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</si>
  <si>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</si>
  <si>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</si>
  <si>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</si>
  <si>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</si>
  <si>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</si>
  <si>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</si>
  <si>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</si>
  <si>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</si>
  <si>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</si>
  <si>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</si>
  <si>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</si>
  <si>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</si>
  <si>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</si>
  <si>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</si>
  <si>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</si>
  <si>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</si>
  <si>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</si>
  <si>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</si>
  <si>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</si>
  <si>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</si>
  <si>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</si>
  <si>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</si>
  <si>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</si>
  <si>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</si>
  <si>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</si>
  <si>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</si>
  <si>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</si>
  <si>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</si>
  <si>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</si>
  <si>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</si>
  <si>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</si>
  <si>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</si>
  <si>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</si>
  <si>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</si>
  <si>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</si>
  <si>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</si>
  <si>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</si>
  <si>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</si>
  <si>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</si>
  <si>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</si>
  <si>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</si>
  <si>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</si>
  <si>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</si>
  <si>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</si>
  <si>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</si>
  <si>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</si>
  <si>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</si>
  <si>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</si>
  <si>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</si>
  <si>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</si>
  <si>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</si>
  <si>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</si>
  <si>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</si>
  <si>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</si>
  <si>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</si>
  <si>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</si>
  <si>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</si>
  <si>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</si>
  <si>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</si>
  <si>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</si>
  <si>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</si>
  <si>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</si>
  <si>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</si>
  <si>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</si>
  <si>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</si>
  <si>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</si>
  <si>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</si>
  <si>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</si>
  <si>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</si>
  <si>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</si>
  <si>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</si>
  <si>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</si>
  <si>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</si>
  <si>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</si>
  <si>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</si>
  <si>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</si>
  <si>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</si>
  <si>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</si>
  <si>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</si>
  <si>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</si>
  <si>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</si>
  <si>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</si>
  <si>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</si>
  <si>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</si>
  <si>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</si>
  <si>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</si>
  <si>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</si>
  <si>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</si>
  <si>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</si>
  <si>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</si>
  <si>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</si>
  <si>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</si>
  <si>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</si>
  <si>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</si>
  <si>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</si>
  <si>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</si>
  <si>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</si>
  <si>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</si>
  <si>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</si>
  <si>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</si>
  <si>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</si>
  <si>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</si>
  <si>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</si>
  <si>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</si>
  <si>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</si>
  <si>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</si>
  <si>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</si>
  <si>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</si>
  <si>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</si>
  <si>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</si>
  <si>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</si>
  <si>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</si>
  <si>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</si>
  <si>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</si>
  <si>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</si>
  <si>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</si>
  <si>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</si>
  <si>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</si>
  <si>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</si>
  <si>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</si>
  <si>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</si>
  <si>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</si>
  <si>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</si>
  <si>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</si>
  <si>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</si>
  <si>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</si>
  <si>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</si>
  <si>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</si>
  <si>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</si>
  <si>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</si>
  <si>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</si>
  <si>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</si>
  <si>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</si>
  <si>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</si>
  <si>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</si>
  <si>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</si>
  <si>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</si>
  <si>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</si>
  <si>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</si>
  <si>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</si>
  <si>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</si>
  <si>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</si>
  <si>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</si>
  <si>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</si>
  <si>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</si>
  <si>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</si>
  <si>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</si>
  <si>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</si>
  <si>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</si>
  <si>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</si>
  <si>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</si>
  <si>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</si>
  <si>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</si>
  <si>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</si>
  <si>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</si>
  <si>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</si>
  <si>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</si>
  <si>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</si>
  <si>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</si>
  <si>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</si>
  <si>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</si>
  <si>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</si>
  <si>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</si>
  <si>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</si>
  <si>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</si>
  <si>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</si>
  <si>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</si>
  <si>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</si>
  <si>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</si>
  <si>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</si>
  <si>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</si>
  <si>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</si>
  <si>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</si>
  <si>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</si>
  <si>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</si>
  <si>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</si>
  <si>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</si>
  <si>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</si>
  <si>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</si>
  <si>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</si>
  <si>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</si>
  <si>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</si>
  <si>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</si>
  <si>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</si>
  <si>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</si>
  <si>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</si>
  <si>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</si>
  <si>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</si>
  <si>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</si>
  <si>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</si>
  <si>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</si>
  <si>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</si>
  <si>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</si>
  <si>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</si>
  <si>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</si>
  <si>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</si>
  <si>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</si>
  <si>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</si>
  <si>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</si>
  <si>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</si>
  <si>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</si>
  <si>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</si>
  <si>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</si>
  <si>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</si>
  <si>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</si>
  <si>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</si>
  <si>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</si>
  <si>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</si>
  <si>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</si>
  <si>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</si>
  <si>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</si>
  <si>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</si>
  <si>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</si>
  <si>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</si>
  <si>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</si>
  <si>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</si>
  <si>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</si>
  <si>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</si>
  <si>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</si>
  <si>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</si>
  <si>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</si>
  <si>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</si>
  <si>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</si>
  <si>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</si>
  <si>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</si>
  <si>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</si>
  <si>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</si>
  <si>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</si>
  <si>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</si>
  <si>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</si>
  <si>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</si>
  <si>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</si>
  <si>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</si>
  <si>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</si>
  <si>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</si>
  <si>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</si>
  <si>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</si>
  <si>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</si>
  <si>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</si>
  <si>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</si>
  <si>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</si>
  <si>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</si>
  <si>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</si>
  <si>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</si>
  <si>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</si>
  <si>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</si>
  <si>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</si>
  <si>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</si>
  <si>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</si>
  <si>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</si>
  <si>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</si>
  <si>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</si>
  <si>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</si>
  <si>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</si>
  <si>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</si>
  <si>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</si>
  <si>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</si>
  <si>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</si>
  <si>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</si>
  <si>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</si>
  <si>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</si>
  <si>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</si>
  <si>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</si>
  <si>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</si>
  <si>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</si>
  <si>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</si>
  <si>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</si>
  <si>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</si>
  <si>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</si>
  <si>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</si>
  <si>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</si>
  <si>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</si>
  <si>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</si>
  <si>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</si>
  <si>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</si>
  <si>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</si>
  <si>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</si>
  <si>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</si>
  <si>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</si>
  <si>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</si>
  <si>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</si>
  <si>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</si>
  <si>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</si>
  <si>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</si>
  <si>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</si>
  <si>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</si>
  <si>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</si>
  <si>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</si>
  <si>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</si>
  <si>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</si>
  <si>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</si>
  <si>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</si>
  <si>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</si>
  <si>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</si>
  <si>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</si>
  <si>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</si>
  <si>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</si>
  <si>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</si>
  <si>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</si>
  <si>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</si>
  <si>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</si>
  <si>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</si>
  <si>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</si>
  <si>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</si>
  <si>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</si>
  <si>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</si>
  <si>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</si>
  <si>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</si>
  <si>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</si>
  <si>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</si>
  <si>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</si>
  <si>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</si>
  <si>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</si>
  <si>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</si>
  <si>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</si>
  <si>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</si>
  <si>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</si>
  <si>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</si>
  <si>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</si>
  <si>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</si>
  <si>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</si>
  <si>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</si>
  <si>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</si>
  <si>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</si>
  <si>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</si>
  <si>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</si>
  <si>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</si>
  <si>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</si>
  <si>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</si>
  <si>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</si>
  <si>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</si>
  <si>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</si>
  <si>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</si>
  <si>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</si>
  <si>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</si>
  <si>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</si>
  <si>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</si>
  <si>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</si>
  <si>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</si>
  <si>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</si>
  <si>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</si>
  <si>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</si>
  <si>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</si>
  <si>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</si>
  <si>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</si>
  <si>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</si>
  <si>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</si>
  <si>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</si>
  <si>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</si>
  <si>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</si>
  <si>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</si>
  <si>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</si>
  <si>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</si>
  <si>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</si>
  <si>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</si>
  <si>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</si>
  <si>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</si>
  <si>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</si>
  <si>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</si>
  <si>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</si>
  <si>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</si>
  <si>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</si>
  <si>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</si>
  <si>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</si>
  <si>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</si>
  <si>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</si>
  <si>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</si>
  <si>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</si>
  <si>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</si>
  <si>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</si>
  <si>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</si>
  <si>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</si>
  <si>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</si>
  <si>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</si>
  <si>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</si>
  <si>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</si>
  <si>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</si>
  <si>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</si>
  <si>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</si>
  <si>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</si>
  <si>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</si>
  <si>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</si>
  <si>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</si>
  <si>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</si>
  <si>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</si>
  <si>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</si>
  <si>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</si>
  <si>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</si>
  <si>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</si>
  <si>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</si>
  <si>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</si>
  <si>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</si>
  <si>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</si>
  <si>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</si>
  <si>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</si>
  <si>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</si>
  <si>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</si>
  <si>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</si>
  <si>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</si>
  <si>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</si>
  <si>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</si>
  <si>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</si>
  <si>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</si>
  <si>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</si>
  <si>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</si>
  <si>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</si>
  <si>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</si>
  <si>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</si>
  <si>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</si>
  <si>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</si>
  <si>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</si>
  <si>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</si>
  <si>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</si>
  <si>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</si>
  <si>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</si>
  <si>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</si>
  <si>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</si>
  <si>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</si>
  <si>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</si>
  <si>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</si>
  <si>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</si>
  <si>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</si>
  <si>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</si>
  <si>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</si>
  <si>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</si>
  <si>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</si>
  <si>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</si>
  <si>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</si>
  <si>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</si>
  <si>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</si>
  <si>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</si>
  <si>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</si>
  <si>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</si>
  <si>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</si>
  <si>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</si>
  <si>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</si>
  <si>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</si>
  <si>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</si>
  <si>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</si>
  <si>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</si>
  <si>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</si>
  <si>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</si>
  <si>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</si>
  <si>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</si>
  <si>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</si>
  <si>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</si>
  <si>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</si>
  <si>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</si>
  <si>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</si>
  <si>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</si>
  <si>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</si>
  <si>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</si>
  <si>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</si>
  <si>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</si>
  <si>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</si>
  <si>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</si>
  <si>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</si>
  <si>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</si>
  <si>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</si>
  <si>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</si>
  <si>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</si>
  <si>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</si>
  <si>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</si>
  <si>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</si>
  <si>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</si>
  <si>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</si>
  <si>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</si>
  <si>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</si>
  <si>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</si>
  <si>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</si>
  <si>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</si>
  <si>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</si>
  <si>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</si>
  <si>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</si>
  <si>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</si>
  <si>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</si>
  <si>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</si>
  <si>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</si>
  <si>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</si>
  <si>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</si>
  <si>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</si>
  <si>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</si>
  <si>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</si>
  <si>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</si>
  <si>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</si>
  <si>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</si>
  <si>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</si>
  <si>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</si>
  <si>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</si>
  <si>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</si>
  <si>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</si>
  <si>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</si>
  <si>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</si>
  <si>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</si>
  <si>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</si>
  <si>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</si>
  <si>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</si>
  <si>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</si>
  <si>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</si>
  <si>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</si>
  <si>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</si>
  <si>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</si>
  <si>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</si>
  <si>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</si>
  <si>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</si>
  <si>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</si>
  <si>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</si>
  <si>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</si>
  <si>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</si>
  <si>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</si>
  <si>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</si>
  <si>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</si>
  <si>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</si>
  <si>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</si>
  <si>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</si>
  <si>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</si>
  <si>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</si>
  <si>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</si>
  <si>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</si>
  <si>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</si>
  <si>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</si>
  <si>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</si>
  <si>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</si>
  <si>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</si>
  <si>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</si>
  <si>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</si>
  <si>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</si>
  <si>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</si>
  <si>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</si>
  <si>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</si>
  <si>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</si>
  <si>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</si>
  <si>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</si>
  <si>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</si>
  <si>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</si>
  <si>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</si>
  <si>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</si>
  <si>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</si>
  <si>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</si>
  <si>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</si>
  <si>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</si>
  <si>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</si>
  <si>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</si>
  <si>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</si>
  <si>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</si>
  <si>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</si>
  <si>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</si>
  <si>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</si>
  <si>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</si>
  <si>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</si>
  <si>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</si>
  <si>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</si>
  <si>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</si>
  <si>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</si>
  <si>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</si>
  <si>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</si>
  <si>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</si>
  <si>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</si>
  <si>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</si>
  <si>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</si>
  <si>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</si>
  <si>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</si>
  <si>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</si>
  <si>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</si>
  <si>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</si>
  <si>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</si>
  <si>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</si>
  <si>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</si>
  <si>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</si>
  <si>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</si>
  <si>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</si>
  <si>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</si>
  <si>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</si>
  <si>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</si>
  <si>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</si>
  <si>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</si>
  <si>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</si>
  <si>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</si>
  <si>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</si>
  <si>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</si>
  <si>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</si>
  <si>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</si>
  <si>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</si>
  <si>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</si>
  <si>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</si>
  <si>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</si>
  <si>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</si>
  <si>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</si>
  <si>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</si>
  <si>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</si>
  <si>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</si>
  <si>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</si>
  <si>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</si>
  <si>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</si>
  <si>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</si>
  <si>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</si>
  <si>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</si>
  <si>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</si>
  <si>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</si>
  <si>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</si>
  <si>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</si>
  <si>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</si>
  <si>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</si>
  <si>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</si>
  <si>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</si>
  <si>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</si>
  <si>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</si>
  <si>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</si>
  <si>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</si>
  <si>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</si>
  <si>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</si>
  <si>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</si>
  <si>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</si>
  <si>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</si>
  <si>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</si>
  <si>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</si>
  <si>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</si>
  <si>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</si>
  <si>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</si>
  <si>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</si>
  <si>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</si>
  <si>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</si>
  <si>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</si>
  <si>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</si>
  <si>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</si>
  <si>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</si>
  <si>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</si>
  <si>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</si>
  <si>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</si>
  <si>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</si>
  <si>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</si>
  <si>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</si>
  <si>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</si>
  <si>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</si>
  <si>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</si>
  <si>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</si>
  <si>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</si>
  <si>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</si>
  <si>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</si>
  <si>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</si>
  <si>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</si>
  <si>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</si>
  <si>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</si>
  <si>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</si>
  <si>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</si>
  <si>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</si>
  <si>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</si>
  <si>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</si>
  <si>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</si>
  <si>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</si>
  <si>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</si>
  <si>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</si>
  <si>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</si>
  <si>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</si>
  <si>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</si>
  <si>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</si>
  <si>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</si>
  <si>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</si>
  <si>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</si>
  <si>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</si>
  <si>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</si>
  <si>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</si>
  <si>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</si>
  <si>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</si>
  <si>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</si>
  <si>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</si>
  <si>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</si>
  <si>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</si>
  <si>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</si>
  <si>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</si>
  <si>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</si>
  <si>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</si>
  <si>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</si>
  <si>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</si>
  <si>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</si>
  <si>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</si>
  <si>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</si>
  <si>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</si>
  <si>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</si>
  <si>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</si>
  <si>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</si>
  <si>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</si>
  <si>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</si>
  <si>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</si>
  <si>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</si>
  <si>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</si>
  <si>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</si>
  <si>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</si>
  <si>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</si>
  <si>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</si>
  <si>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</si>
  <si>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</si>
  <si>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</si>
  <si>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</si>
  <si>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</si>
  <si>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</si>
  <si>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</si>
  <si>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</si>
  <si>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</si>
  <si>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</si>
  <si>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</si>
  <si>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</si>
  <si>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</si>
  <si>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</si>
  <si>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</si>
  <si>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</si>
  <si>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</si>
  <si>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</si>
  <si>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</si>
  <si>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</si>
  <si>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</si>
  <si>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</si>
  <si>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</si>
  <si>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</si>
  <si>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</si>
  <si>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</si>
  <si>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</si>
  <si>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</si>
  <si>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</si>
  <si>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</si>
  <si>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</si>
  <si>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</si>
  <si>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</si>
  <si>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</si>
  <si>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</si>
  <si>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</si>
  <si>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</si>
  <si>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</si>
  <si>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</si>
  <si>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</si>
  <si>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</si>
  <si>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</si>
  <si>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</si>
  <si>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</si>
  <si>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</si>
  <si>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</si>
  <si>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</si>
  <si>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</si>
  <si>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</si>
  <si>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</si>
  <si>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</si>
  <si>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</si>
  <si>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</si>
  <si>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</si>
  <si>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</si>
  <si>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</si>
  <si>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</si>
  <si>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</si>
  <si>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</si>
  <si>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</si>
  <si>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</si>
  <si>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</si>
  <si>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</si>
  <si>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</si>
  <si>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</si>
  <si>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</si>
  <si>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</si>
  <si>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</si>
  <si>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</si>
  <si>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</si>
  <si>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</si>
  <si>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</si>
  <si>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</si>
  <si>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</si>
  <si>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</si>
  <si>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</si>
  <si>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</si>
  <si>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</si>
  <si>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</si>
  <si>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</si>
  <si>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</si>
  <si>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</si>
  <si>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</si>
  <si>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</si>
  <si>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</si>
  <si>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</si>
  <si>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</si>
  <si>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</si>
  <si>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</si>
  <si>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</si>
  <si>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</si>
  <si>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</si>
  <si>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</si>
  <si>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</si>
  <si>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</si>
  <si>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</si>
  <si>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</si>
  <si>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</si>
  <si>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</si>
  <si>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</si>
  <si>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</si>
  <si>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</si>
  <si>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</si>
  <si>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</si>
  <si>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</si>
  <si>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</si>
  <si>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</si>
  <si>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</si>
  <si>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</si>
  <si>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</si>
  <si>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</si>
  <si>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</si>
  <si>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</si>
  <si>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</si>
  <si>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</si>
  <si>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</si>
  <si>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</si>
  <si>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</si>
  <si>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</si>
  <si>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</si>
  <si>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</si>
  <si>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</si>
  <si>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</si>
  <si>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</si>
  <si>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</si>
  <si>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</si>
  <si>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</si>
  <si>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</si>
  <si>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</si>
  <si>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</si>
  <si>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</si>
  <si>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</si>
  <si>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</si>
  <si>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</si>
  <si>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</si>
  <si>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</si>
  <si>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</si>
  <si>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</si>
  <si>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</si>
  <si>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</si>
  <si>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</si>
  <si>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</si>
  <si>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</si>
  <si>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</si>
  <si>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</si>
  <si>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</si>
  <si>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</si>
  <si>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</si>
  <si>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</si>
  <si>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</si>
  <si>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</si>
  <si>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</si>
  <si>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</si>
  <si>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</si>
  <si>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</si>
  <si>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</si>
  <si>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</si>
  <si>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</si>
  <si>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</si>
  <si>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</si>
  <si>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</si>
  <si>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</si>
  <si>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</si>
  <si>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</si>
  <si>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</si>
  <si>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</si>
  <si>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</si>
  <si>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</si>
  <si>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</si>
  <si>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</si>
  <si>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</si>
  <si>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</si>
  <si>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</si>
  <si>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</si>
  <si>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</si>
  <si>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</si>
  <si>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</si>
  <si>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</si>
  <si>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</si>
  <si>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</si>
  <si>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</si>
  <si>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</si>
  <si>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</si>
  <si>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</si>
  <si>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</si>
  <si>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</si>
  <si>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</si>
  <si>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</si>
  <si>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</si>
  <si>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</si>
  <si>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</si>
  <si>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</si>
  <si>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</si>
  <si>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</si>
  <si>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</si>
  <si>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</si>
  <si>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</si>
  <si>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</si>
  <si>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</si>
  <si>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</si>
  <si>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</si>
  <si>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</si>
  <si>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</si>
  <si>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</si>
  <si>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</si>
  <si>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</si>
  <si>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</si>
  <si>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</si>
  <si>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</si>
  <si>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</si>
  <si>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</si>
  <si>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</si>
  <si>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</si>
  <si>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</si>
  <si>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</si>
  <si>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</si>
  <si>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</si>
  <si>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</si>
  <si>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</si>
  <si>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</si>
  <si>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</si>
  <si>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</si>
  <si>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</si>
  <si>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</si>
  <si>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</si>
  <si>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</si>
  <si>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</si>
  <si>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</si>
  <si>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</si>
  <si>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</si>
  <si>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</si>
  <si>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</si>
  <si>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</si>
  <si>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</si>
  <si>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</si>
  <si>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</si>
  <si>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</si>
  <si>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</si>
  <si>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</si>
  <si>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</si>
  <si>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</si>
  <si>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</si>
  <si>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</si>
  <si>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</si>
  <si>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</si>
  <si>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</si>
  <si>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</si>
  <si>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</si>
  <si>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</si>
  <si>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</si>
  <si>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</si>
  <si>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</si>
  <si>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</si>
  <si>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</si>
  <si>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</si>
  <si>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</si>
  <si>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</si>
  <si>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</si>
  <si>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</si>
  <si>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</si>
  <si>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</si>
  <si>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</si>
  <si>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</si>
  <si>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</si>
  <si>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</si>
  <si>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</si>
  <si>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</si>
  <si>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</si>
  <si>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</si>
  <si>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</si>
  <si>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</si>
  <si>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</si>
  <si>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</si>
  <si>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</si>
  <si>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</si>
  <si>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</si>
  <si>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</si>
  <si>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</si>
  <si>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</si>
  <si>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</si>
  <si>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</si>
  <si>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</si>
  <si>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</si>
  <si>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</si>
  <si>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</si>
  <si>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</si>
  <si>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</si>
  <si>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</si>
  <si>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</si>
  <si>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</si>
  <si>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</si>
  <si>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</si>
  <si>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</si>
  <si>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</si>
  <si>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</si>
  <si>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</si>
  <si>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</si>
  <si>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</si>
  <si>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</si>
  <si>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</si>
  <si>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</si>
  <si>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</si>
  <si>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</si>
  <si>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</si>
  <si>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</si>
  <si>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</si>
  <si>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</si>
  <si>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</si>
  <si>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</si>
  <si>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</si>
  <si>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</si>
  <si>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</si>
  <si>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</si>
  <si>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</si>
  <si>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</si>
  <si>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</si>
  <si>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</si>
  <si>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</si>
  <si>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</si>
  <si>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</si>
  <si>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</si>
  <si>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</si>
  <si>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</si>
  <si>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</si>
  <si>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</si>
  <si>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</si>
  <si>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</si>
  <si>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</si>
  <si>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</si>
  <si>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</si>
  <si>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</si>
  <si>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</si>
  <si>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</si>
  <si>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</si>
  <si>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</si>
  <si>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</si>
  <si>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</si>
  <si>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</si>
  <si>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</si>
  <si>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</si>
  <si>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</si>
  <si>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</si>
  <si>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</si>
  <si>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</si>
  <si>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</si>
  <si>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</si>
  <si>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</si>
  <si>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</si>
  <si>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</si>
  <si>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</si>
  <si>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</si>
  <si>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</si>
  <si>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</si>
  <si>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</si>
  <si>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</si>
  <si>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</si>
  <si>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</si>
  <si>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</si>
  <si>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</si>
  <si>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</si>
  <si>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</si>
  <si>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</si>
  <si>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</si>
  <si>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</si>
  <si>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</si>
  <si>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</si>
  <si>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</si>
  <si>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</si>
  <si>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</si>
  <si>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</si>
  <si>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</si>
  <si>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</si>
  <si>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</si>
  <si>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</si>
  <si>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</si>
  <si>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</si>
  <si>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</si>
  <si>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</si>
  <si>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</si>
  <si>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</si>
  <si>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</si>
  <si>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</si>
  <si>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</si>
  <si>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</si>
  <si>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</si>
  <si>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</si>
  <si>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</si>
  <si>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</si>
  <si>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</si>
  <si>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</si>
  <si>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</si>
  <si>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</si>
  <si>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</si>
  <si>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</si>
  <si>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</si>
  <si>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</si>
  <si>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</si>
  <si>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</si>
  <si>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</si>
  <si>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</si>
  <si>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</si>
  <si>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</si>
  <si>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</si>
  <si>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</si>
  <si>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</si>
  <si>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</si>
  <si>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</si>
  <si>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</si>
  <si>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</si>
  <si>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</si>
  <si>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</si>
  <si>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</si>
  <si>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</si>
  <si>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</si>
  <si>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</si>
  <si>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</si>
  <si>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</si>
  <si>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</si>
  <si>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</si>
  <si>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</si>
  <si>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</si>
  <si>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</si>
  <si>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</si>
  <si>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</si>
  <si>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</si>
  <si>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</si>
  <si>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</si>
  <si>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</si>
  <si>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</si>
  <si>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</si>
  <si>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</si>
  <si>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</si>
  <si>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</si>
  <si>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</si>
  <si>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</si>
  <si>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</si>
  <si>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</si>
  <si>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</si>
  <si>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</si>
  <si>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</si>
  <si>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</si>
  <si>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</si>
  <si>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</si>
  <si>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</si>
  <si>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</si>
  <si>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</si>
  <si>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</si>
  <si>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</si>
  <si>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</si>
  <si>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</si>
  <si>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</si>
  <si>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</si>
  <si>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</si>
  <si>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</si>
  <si>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</si>
  <si>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</si>
  <si>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</si>
  <si>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</si>
  <si>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</si>
  <si>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</si>
  <si>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</si>
  <si>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</si>
  <si>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</si>
  <si>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</si>
  <si>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</si>
  <si>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</si>
  <si>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</si>
  <si>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</si>
  <si>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</si>
  <si>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</si>
  <si>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</si>
  <si>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</si>
  <si>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</si>
  <si>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</si>
  <si>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</si>
  <si>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</si>
  <si>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</si>
  <si>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</si>
  <si>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</si>
  <si>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</si>
  <si>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</si>
  <si>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</si>
  <si>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</si>
  <si>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</si>
  <si>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</si>
  <si>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</si>
  <si>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</si>
  <si>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</si>
  <si>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</si>
  <si>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</si>
  <si>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</si>
  <si>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</si>
  <si>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</si>
  <si>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</si>
  <si>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</si>
  <si>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</si>
  <si>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</si>
  <si>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</si>
  <si>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</si>
  <si>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</si>
  <si>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</si>
  <si>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</si>
  <si>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</si>
  <si>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</si>
  <si>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</si>
  <si>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</si>
  <si>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</si>
  <si>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</si>
  <si>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</si>
  <si>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</si>
  <si>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</si>
  <si>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</si>
  <si>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</si>
  <si>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</si>
  <si>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</si>
  <si>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</si>
  <si>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</si>
  <si>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</si>
  <si>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</si>
  <si>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</si>
  <si>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</si>
  <si>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</si>
  <si>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</si>
  <si>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</si>
  <si>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</si>
  <si>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</si>
  <si>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</si>
  <si>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</si>
  <si>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</si>
  <si>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</si>
  <si>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</si>
  <si>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</si>
  <si>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</si>
  <si>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</si>
  <si>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</si>
  <si>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</si>
  <si>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</si>
  <si>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</si>
  <si>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</si>
  <si>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</si>
  <si>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</si>
  <si>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</si>
  <si>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</si>
  <si>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</si>
  <si>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</si>
  <si>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</si>
  <si>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</si>
  <si>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</si>
  <si>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</si>
  <si>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</si>
  <si>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</si>
  <si>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</si>
  <si>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</si>
  <si>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</si>
  <si>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</si>
  <si>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</si>
  <si>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</si>
  <si>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</si>
  <si>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</si>
  <si>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</si>
  <si>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</si>
  <si>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</si>
  <si>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</si>
  <si>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</si>
  <si>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</si>
  <si>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</si>
  <si>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</si>
  <si>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</si>
  <si>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</si>
  <si>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</si>
  <si>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</si>
  <si>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</si>
  <si>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</si>
  <si>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</si>
  <si>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</si>
  <si>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</si>
  <si>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</si>
  <si>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</si>
  <si>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</si>
  <si>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</si>
  <si>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</si>
  <si>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</si>
  <si>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</si>
  <si>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</si>
  <si>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</si>
  <si>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</si>
  <si>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</si>
  <si>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</si>
  <si>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</si>
  <si>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</si>
  <si>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</si>
  <si>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</si>
  <si>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</si>
  <si>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</si>
  <si>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</si>
  <si>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</si>
  <si>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</si>
  <si>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</si>
  <si>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</si>
  <si>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</si>
  <si>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</si>
  <si>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</si>
  <si>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</si>
  <si>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</si>
  <si>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</si>
  <si>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</si>
  <si>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</si>
  <si>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</si>
  <si>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</si>
  <si>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</si>
  <si>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</si>
  <si>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</si>
  <si>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</si>
  <si>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</si>
  <si>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</si>
  <si>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</si>
  <si>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</si>
  <si>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</si>
  <si>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</si>
  <si>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</si>
  <si>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</si>
  <si>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</si>
  <si>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</si>
  <si>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</si>
  <si>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</si>
  <si>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</si>
  <si>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</si>
  <si>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</si>
  <si>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</si>
  <si>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</si>
  <si>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</si>
  <si>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</si>
  <si>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</si>
  <si>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</si>
  <si>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</si>
  <si>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</si>
  <si>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</si>
  <si>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</si>
  <si>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</si>
  <si>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</si>
  <si>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</si>
  <si>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</si>
  <si>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</si>
  <si>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</si>
  <si>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</si>
  <si>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</si>
  <si>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</si>
  <si>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</si>
  <si>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</si>
  <si>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</si>
  <si>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</si>
  <si>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</si>
  <si>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</si>
  <si>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</si>
  <si>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</si>
  <si>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</si>
  <si>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</si>
  <si>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</si>
  <si>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</si>
  <si>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</si>
  <si>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</si>
  <si>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</si>
  <si>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</si>
  <si>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</si>
  <si>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</si>
  <si>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</si>
  <si>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</si>
  <si>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</si>
  <si>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</si>
  <si>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</si>
  <si>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</si>
  <si>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</si>
  <si>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</si>
  <si>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</si>
  <si>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</si>
  <si>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</si>
  <si>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</si>
  <si>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</si>
  <si>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</si>
  <si>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</si>
  <si>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</si>
  <si>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</si>
  <si>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</si>
  <si>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</si>
  <si>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</si>
  <si>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</si>
  <si>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</si>
  <si>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</si>
  <si>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</si>
  <si>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</si>
  <si>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</si>
  <si>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</si>
  <si>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</si>
  <si>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</si>
  <si>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</si>
  <si>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</si>
  <si>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</si>
  <si>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</si>
  <si>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</si>
  <si>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</si>
  <si>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</si>
  <si>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</si>
  <si>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</si>
  <si>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</si>
  <si>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</si>
  <si>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</si>
  <si>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</si>
  <si>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</si>
  <si>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</si>
  <si>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</si>
  <si>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</si>
  <si>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</si>
  <si>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</si>
  <si>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</si>
  <si>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</si>
  <si>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</si>
  <si>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</si>
  <si>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</si>
  <si>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</si>
  <si>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</si>
  <si>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</si>
  <si>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</si>
  <si>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</si>
  <si>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</si>
  <si>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</si>
  <si>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</si>
  <si>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</si>
  <si>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</si>
  <si>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</si>
  <si>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</si>
  <si>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</si>
  <si>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</si>
  <si>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</si>
  <si>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</si>
  <si>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</si>
  <si>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</si>
  <si>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</si>
  <si>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</si>
  <si>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</si>
  <si>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</si>
  <si>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</si>
  <si>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</si>
  <si>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</si>
  <si>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</si>
  <si>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</si>
  <si>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</si>
  <si>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</si>
  <si>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</si>
  <si>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</si>
  <si>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</si>
  <si>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</si>
  <si>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</si>
  <si>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</si>
  <si>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</si>
  <si>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</si>
  <si>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</si>
  <si>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</si>
  <si>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</si>
  <si>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</si>
  <si>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</si>
  <si>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</si>
  <si>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</si>
  <si>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</si>
  <si>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</si>
  <si>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</si>
  <si>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</si>
  <si>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</si>
  <si>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</si>
  <si>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</si>
  <si>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</si>
  <si>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</si>
  <si>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</si>
  <si>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</si>
  <si>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</si>
  <si>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</si>
  <si>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</si>
  <si>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</si>
  <si>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</si>
  <si>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</si>
  <si>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</si>
  <si>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</si>
  <si>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</si>
  <si>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</si>
  <si>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</si>
  <si>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</si>
  <si>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</si>
  <si>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</si>
  <si>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</si>
  <si>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</si>
  <si>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</si>
  <si>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</si>
  <si>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</si>
  <si>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</si>
  <si>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</si>
  <si>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</si>
  <si>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</si>
  <si>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</si>
  <si>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</si>
  <si>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</si>
  <si>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</si>
  <si>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</si>
  <si>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</si>
  <si>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</si>
  <si>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</si>
  <si>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</si>
  <si>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</si>
  <si>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</si>
  <si>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</si>
  <si>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</si>
  <si>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</si>
  <si>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</si>
  <si>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</si>
  <si>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</si>
  <si>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</si>
  <si>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</si>
  <si>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</si>
  <si>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</si>
  <si>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</si>
  <si>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</si>
  <si>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</si>
  <si>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</si>
  <si>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</si>
  <si>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</si>
  <si>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</si>
  <si>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</si>
  <si>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</si>
  <si>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</si>
  <si>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</si>
  <si>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</si>
  <si>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</si>
  <si>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</si>
  <si>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</si>
  <si>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</si>
  <si>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</si>
  <si>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</si>
  <si>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</si>
  <si>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</si>
  <si>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</si>
  <si>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</si>
  <si>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</si>
  <si>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</si>
  <si>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</si>
  <si>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</si>
  <si>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</si>
  <si>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</si>
  <si>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</si>
  <si>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</si>
  <si>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</si>
  <si>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</si>
  <si>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</si>
  <si>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</si>
  <si>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</si>
  <si>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</si>
  <si>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</si>
  <si>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</si>
  <si>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</si>
  <si>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</si>
  <si>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</si>
  <si>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</si>
  <si>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</si>
  <si>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</si>
  <si>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</si>
  <si>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</si>
  <si>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</si>
  <si>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</si>
  <si>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</si>
  <si>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</si>
  <si>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</si>
  <si>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</si>
  <si>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</si>
  <si>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</si>
  <si>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</si>
  <si>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</si>
  <si>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</si>
  <si>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</si>
  <si>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</si>
  <si>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</si>
  <si>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</si>
  <si>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</si>
  <si>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</si>
  <si>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</si>
  <si>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</si>
  <si>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</si>
  <si>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</si>
  <si>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</si>
  <si>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</si>
  <si>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</si>
  <si>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</si>
  <si>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</si>
  <si>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</si>
  <si>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</si>
  <si>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</si>
  <si>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</si>
  <si>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</si>
  <si>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</si>
  <si>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</si>
  <si>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</si>
  <si>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</si>
  <si>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</si>
  <si>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</si>
  <si>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</si>
  <si>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</si>
  <si>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</si>
  <si>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</si>
  <si>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</si>
  <si>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</si>
  <si>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</si>
  <si>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</si>
  <si>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</si>
  <si>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</si>
  <si>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</si>
  <si>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</si>
  <si>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</si>
  <si>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</si>
  <si>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</si>
  <si>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</si>
  <si>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</si>
  <si>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</si>
  <si>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</si>
  <si>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</si>
  <si>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</si>
  <si>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</si>
  <si>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</si>
  <si>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</si>
  <si>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</si>
  <si>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</si>
  <si>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</si>
  <si>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</si>
  <si>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</si>
  <si>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</si>
  <si>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</si>
  <si>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</si>
  <si>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</si>
  <si>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</si>
  <si>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</si>
  <si>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</si>
  <si>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</si>
  <si>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</si>
  <si>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</si>
  <si>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</si>
  <si>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</si>
  <si>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</si>
  <si>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</si>
  <si>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</si>
  <si>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</si>
  <si>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</si>
  <si>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</si>
  <si>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</si>
  <si>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</si>
  <si>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</si>
  <si>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</si>
  <si>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</si>
  <si>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</si>
  <si>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</si>
  <si>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</si>
  <si>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</si>
  <si>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</si>
  <si>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</si>
  <si>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</si>
  <si>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</si>
  <si>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</si>
  <si>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</si>
  <si>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</si>
  <si>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</si>
  <si>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</si>
  <si>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</si>
  <si>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</si>
  <si>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</si>
  <si>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</si>
  <si>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</si>
  <si>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</si>
  <si>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</si>
  <si>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</si>
  <si>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</si>
  <si>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</si>
  <si>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</si>
  <si>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</si>
  <si>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</si>
  <si>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</si>
  <si>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</si>
  <si>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</si>
  <si>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</si>
  <si>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</si>
  <si>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</si>
  <si>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</si>
  <si>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</si>
  <si>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</si>
  <si>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</si>
  <si>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</si>
  <si>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</si>
  <si>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</si>
  <si>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</si>
  <si>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</si>
  <si>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</si>
  <si>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</si>
  <si>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</si>
  <si>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</si>
  <si>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</si>
  <si>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</si>
  <si>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</si>
  <si>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</si>
  <si>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</si>
  <si>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</si>
  <si>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</si>
  <si>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</si>
  <si>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</si>
  <si>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</si>
  <si>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</si>
  <si>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</si>
  <si>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</si>
  <si>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</si>
  <si>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</si>
  <si>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</si>
  <si>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</si>
  <si>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</si>
  <si>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</si>
  <si>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</si>
  <si>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</si>
  <si>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</si>
  <si>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</si>
  <si>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</si>
  <si>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</si>
  <si>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</si>
  <si>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</si>
  <si>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</si>
  <si>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</si>
  <si>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</si>
  <si>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</si>
  <si>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</si>
  <si>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</si>
  <si>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</si>
  <si>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</si>
  <si>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</si>
  <si>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</si>
  <si>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</si>
  <si>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</si>
  <si>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</si>
  <si>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</si>
  <si>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</si>
  <si>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</si>
  <si>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</si>
  <si>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</si>
  <si>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</si>
  <si>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</si>
  <si>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</si>
  <si>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</si>
  <si>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</si>
  <si>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</si>
  <si>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</si>
  <si>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</si>
  <si>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</si>
  <si>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</si>
  <si>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</si>
  <si>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</si>
  <si>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</si>
  <si>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</si>
  <si>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</si>
  <si>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</si>
  <si>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</si>
  <si>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</si>
  <si>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</si>
  <si>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</si>
  <si>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</si>
  <si>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</si>
  <si>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</si>
  <si>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</si>
  <si>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</si>
  <si>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</si>
  <si>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</si>
  <si>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</si>
  <si>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</si>
  <si>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</si>
  <si>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</si>
  <si>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</si>
  <si>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</si>
  <si>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</si>
  <si>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</si>
  <si>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</si>
  <si>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</si>
  <si>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</si>
  <si>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</si>
  <si>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</si>
  <si>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</si>
  <si>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</si>
  <si>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</si>
  <si>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</si>
  <si>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</si>
  <si>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</si>
  <si>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</si>
  <si>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</si>
  <si>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</si>
  <si>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</si>
  <si>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</si>
  <si>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</si>
  <si>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</si>
  <si>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</si>
  <si>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</si>
  <si>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</si>
  <si>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</si>
  <si>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</si>
  <si>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</si>
  <si>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</si>
  <si>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</si>
  <si>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</si>
  <si>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</si>
  <si>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</si>
  <si>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</si>
  <si>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</si>
  <si>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</si>
  <si>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</si>
  <si>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</si>
  <si>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</si>
  <si>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</si>
  <si>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</si>
  <si>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</si>
  <si>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</si>
  <si>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</si>
  <si>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</si>
  <si>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</si>
  <si>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</si>
  <si>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</si>
  <si>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</si>
  <si>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</si>
  <si>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</si>
  <si>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</si>
  <si>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</si>
  <si>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</si>
  <si>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</si>
  <si>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</si>
  <si>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</si>
  <si>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</si>
  <si>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</si>
  <si>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</si>
  <si>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</si>
  <si>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</si>
  <si>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</si>
  <si>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</si>
  <si>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</si>
  <si>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</si>
  <si>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</si>
  <si>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</si>
  <si>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</si>
  <si>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</si>
  <si>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</si>
  <si>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</si>
  <si>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</si>
  <si>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</si>
  <si>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</si>
  <si>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</si>
  <si>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</si>
  <si>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</si>
  <si>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</si>
  <si>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</si>
  <si>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</si>
  <si>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</si>
  <si>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</si>
  <si>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</si>
  <si>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</si>
  <si>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</si>
  <si>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</si>
  <si>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</si>
  <si>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</si>
  <si>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</si>
  <si>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</si>
  <si>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</si>
  <si>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</si>
  <si>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</si>
  <si>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</si>
  <si>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</si>
  <si>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</si>
  <si>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</si>
  <si>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</si>
  <si>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</si>
  <si>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</si>
  <si>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</si>
  <si>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</si>
  <si>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</si>
  <si>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</si>
  <si>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</si>
  <si>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</si>
  <si>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</si>
  <si>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</si>
  <si>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</si>
  <si>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</si>
  <si>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</si>
  <si>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</si>
  <si>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</si>
  <si>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</si>
  <si>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</si>
  <si>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</si>
  <si>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</si>
  <si>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</si>
  <si>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</si>
  <si>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</si>
  <si>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</si>
  <si>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</si>
  <si>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</si>
  <si>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</si>
  <si>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</si>
  <si>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</si>
  <si>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</si>
  <si>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</si>
  <si>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</si>
  <si>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</si>
  <si>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</si>
  <si>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</si>
  <si>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</si>
  <si>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</si>
  <si>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</si>
  <si>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</si>
  <si>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</si>
  <si>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</si>
  <si>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</si>
  <si>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</si>
  <si>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</si>
  <si>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</si>
  <si>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</si>
  <si>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</si>
  <si>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</si>
  <si>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</si>
  <si>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</si>
  <si>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</si>
  <si>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</si>
  <si>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</si>
  <si>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</si>
  <si>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</si>
  <si>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</si>
  <si>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</si>
  <si>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</si>
  <si>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</si>
  <si>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</si>
  <si>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</si>
  <si>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</si>
  <si>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</si>
  <si>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</si>
  <si>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</si>
  <si>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</si>
  <si>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</si>
  <si>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</si>
  <si>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</si>
  <si>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</si>
  <si>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</si>
  <si>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</si>
  <si>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</si>
  <si>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</si>
  <si>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</si>
  <si>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</si>
  <si>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</si>
  <si>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</si>
  <si>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</si>
  <si>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</si>
  <si>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</si>
  <si>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</si>
  <si>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</si>
  <si>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</si>
  <si>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</si>
  <si>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</si>
  <si>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</si>
  <si>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</si>
  <si>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</si>
  <si>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</si>
  <si>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</si>
  <si>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</si>
  <si>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</si>
  <si>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</si>
  <si>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</si>
  <si>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</si>
  <si>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</si>
  <si>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</si>
  <si>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</si>
  <si>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</si>
  <si>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</si>
  <si>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</si>
  <si>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</si>
  <si>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</si>
  <si>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</si>
  <si>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</si>
  <si>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</si>
  <si>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</si>
  <si>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</si>
  <si>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</si>
  <si>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</si>
  <si>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</si>
  <si>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</si>
  <si>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</si>
  <si>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</si>
  <si>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</si>
  <si>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</si>
  <si>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</si>
  <si>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</si>
  <si>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</si>
  <si>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</si>
  <si>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</si>
  <si>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</si>
  <si>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</si>
  <si>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</si>
  <si>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</si>
  <si>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</si>
  <si>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</si>
  <si>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</si>
  <si>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</si>
  <si>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</si>
  <si>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</si>
  <si>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</si>
  <si>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</si>
  <si>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</si>
  <si>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</si>
  <si>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</si>
  <si>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</si>
  <si>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</si>
  <si>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</si>
  <si>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</si>
  <si>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</si>
  <si>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</si>
  <si>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</si>
  <si>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</si>
  <si>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</si>
  <si>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</si>
  <si>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</si>
  <si>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</si>
  <si>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</si>
  <si>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</si>
  <si>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</si>
  <si>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</si>
  <si>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</si>
  <si>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</si>
  <si>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</si>
  <si>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</si>
  <si>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</si>
  <si>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</si>
  <si>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</si>
  <si>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</si>
  <si>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</si>
  <si>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</si>
  <si>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</si>
  <si>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</si>
  <si>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</si>
  <si>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</si>
  <si>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</si>
  <si>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</si>
  <si>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</si>
  <si>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</si>
  <si>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</si>
  <si>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</si>
  <si>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</si>
  <si>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</si>
  <si>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</si>
  <si>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</si>
  <si>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</si>
  <si>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</si>
  <si>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</si>
  <si>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</si>
  <si>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</si>
  <si>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</si>
  <si>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</si>
  <si>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</si>
  <si>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</si>
  <si>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</si>
  <si>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</si>
  <si>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</si>
  <si>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</si>
  <si>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</si>
  <si>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</si>
  <si>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</si>
  <si>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</si>
  <si>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</si>
  <si>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</si>
  <si>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</si>
  <si>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</si>
  <si>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</si>
  <si>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</si>
  <si>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</si>
  <si>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</si>
  <si>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</si>
  <si>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</si>
  <si>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</si>
  <si>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</si>
  <si>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</si>
  <si>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</si>
  <si>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</si>
  <si>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</si>
  <si>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</si>
  <si>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</si>
  <si>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</si>
  <si>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</si>
  <si>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</si>
  <si>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</si>
  <si>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</si>
  <si>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</si>
  <si>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</si>
  <si>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</si>
  <si>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</si>
  <si>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</si>
  <si>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</si>
  <si>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</si>
  <si>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</si>
  <si>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</si>
  <si>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</si>
  <si>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</si>
  <si>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</si>
  <si>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</si>
  <si>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</si>
  <si>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</si>
  <si>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</si>
  <si>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</si>
  <si>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</si>
  <si>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</si>
  <si>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</si>
  <si>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</si>
  <si>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</si>
  <si>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</si>
  <si>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</si>
  <si>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</si>
  <si>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</si>
  <si>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</si>
  <si>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</si>
  <si>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</si>
  <si>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</si>
  <si>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</si>
  <si>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</si>
  <si>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</si>
  <si>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</si>
  <si>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</si>
  <si>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</si>
  <si>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</si>
  <si>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</si>
  <si>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</si>
  <si>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</si>
  <si>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</si>
  <si>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</si>
  <si>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</si>
  <si>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</si>
  <si>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</si>
  <si>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</si>
  <si>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</si>
  <si>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</si>
  <si>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</si>
  <si>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</si>
  <si>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</si>
  <si>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</si>
  <si>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</si>
  <si>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</si>
  <si>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</si>
  <si>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</si>
  <si>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</si>
  <si>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</si>
  <si>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</si>
  <si>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</si>
  <si>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</si>
  <si>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</si>
  <si>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</si>
  <si>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</si>
  <si>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</si>
  <si>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</si>
  <si>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</si>
  <si>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</si>
  <si>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</si>
  <si>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</si>
  <si>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</si>
  <si>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</si>
  <si>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</si>
  <si>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</si>
  <si>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</si>
  <si>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</si>
  <si>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</si>
  <si>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</si>
  <si>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</si>
  <si>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</si>
  <si>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</si>
  <si>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</si>
  <si>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</si>
  <si>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</si>
  <si>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</si>
  <si>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</si>
  <si>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</si>
  <si>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</si>
  <si>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</si>
  <si>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</si>
  <si>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</si>
  <si>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</si>
  <si>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</si>
  <si>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</si>
  <si>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</si>
  <si>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</si>
  <si>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</si>
  <si>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</si>
  <si>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</si>
  <si>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</si>
  <si>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</si>
  <si>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</si>
  <si>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</si>
  <si>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</si>
  <si>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</si>
  <si>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</si>
  <si>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</si>
  <si>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</si>
  <si>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</si>
  <si>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</si>
  <si>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</si>
  <si>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</si>
  <si>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</si>
  <si>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</si>
  <si>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</si>
  <si>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</si>
  <si>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</si>
  <si>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</si>
  <si>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</si>
  <si>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</si>
  <si>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</si>
  <si>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</si>
  <si>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</si>
  <si>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</si>
  <si>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</si>
  <si>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</si>
  <si>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</si>
  <si>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</si>
  <si>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</si>
  <si>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</si>
  <si>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</si>
  <si>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</si>
  <si>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</si>
  <si>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</si>
  <si>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</si>
  <si>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</si>
  <si>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</si>
  <si>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</si>
  <si>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</si>
  <si>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</si>
  <si>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</si>
  <si>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</si>
  <si>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</si>
  <si>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</si>
  <si>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</si>
  <si>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</si>
  <si>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</si>
  <si>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</si>
  <si>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</si>
  <si>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</si>
  <si>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</si>
  <si>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</si>
  <si>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</si>
  <si>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</si>
  <si>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</si>
  <si>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</si>
  <si>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</si>
  <si>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</si>
  <si>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</si>
  <si>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</si>
  <si>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</si>
  <si>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</si>
  <si>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</si>
  <si>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</si>
  <si>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</si>
  <si>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</si>
  <si>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</si>
  <si>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</si>
  <si>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</si>
  <si>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</si>
  <si>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</si>
  <si>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</si>
  <si>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</si>
  <si>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</si>
  <si>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</si>
  <si>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</si>
  <si>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</si>
  <si>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</si>
  <si>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</si>
  <si>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</si>
  <si>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</si>
  <si>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</si>
  <si>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</si>
  <si>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</si>
  <si>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</si>
  <si>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</si>
  <si>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</si>
  <si>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</si>
  <si>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</si>
  <si>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</si>
  <si>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</si>
  <si>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</si>
  <si>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</si>
  <si>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</si>
  <si>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</si>
  <si>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</si>
  <si>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</si>
  <si>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</si>
  <si>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</si>
  <si>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</si>
  <si>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</si>
  <si>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</si>
  <si>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</si>
  <si>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</si>
  <si>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</si>
  <si>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</si>
  <si>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</si>
  <si>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</si>
  <si>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</si>
  <si>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</si>
  <si>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</si>
  <si>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</si>
  <si>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</si>
  <si>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</si>
  <si>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</si>
  <si>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</si>
  <si>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</si>
  <si>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</si>
  <si>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</si>
  <si>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</si>
  <si>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</si>
  <si>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</si>
  <si>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</si>
  <si>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</si>
  <si>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</si>
  <si>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</si>
  <si>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</si>
  <si>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</si>
  <si>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</si>
  <si>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</si>
  <si>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</si>
  <si>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</si>
  <si>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</si>
  <si>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</si>
  <si>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</si>
  <si>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</si>
  <si>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</si>
  <si>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</si>
  <si>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</si>
  <si>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</si>
  <si>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</si>
  <si>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</si>
  <si>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</si>
  <si>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</si>
  <si>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</si>
  <si>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</si>
  <si>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</si>
  <si>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</si>
  <si>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</si>
  <si>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</si>
  <si>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</si>
  <si>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</si>
  <si>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</si>
  <si>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</si>
  <si>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</si>
  <si>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</si>
  <si>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</si>
  <si>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</si>
  <si>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</si>
  <si>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</si>
  <si>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</si>
  <si>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</si>
  <si>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</si>
  <si>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</si>
  <si>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</si>
  <si>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</si>
  <si>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</si>
  <si>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</si>
  <si>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</si>
  <si>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</si>
  <si>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</si>
  <si>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</si>
  <si>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</si>
  <si>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</si>
  <si>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</si>
  <si>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</si>
  <si>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</si>
  <si>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</si>
  <si>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</si>
  <si>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</si>
  <si>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</si>
  <si>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</si>
  <si>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</si>
  <si>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</si>
  <si>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</si>
  <si>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</si>
  <si>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</si>
  <si>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</si>
  <si>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</si>
  <si>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</si>
  <si>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</si>
  <si>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</si>
  <si>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</si>
  <si>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</si>
  <si>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</si>
  <si>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</si>
  <si>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</si>
  <si>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</si>
  <si>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</si>
  <si>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</si>
  <si>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</si>
  <si>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</si>
  <si>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</si>
  <si>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</si>
  <si>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</si>
  <si>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</si>
  <si>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</si>
  <si>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</si>
  <si>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</si>
  <si>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</si>
  <si>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</si>
  <si>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</si>
  <si>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</si>
  <si>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</si>
  <si>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</si>
  <si>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</si>
  <si>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</si>
  <si>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</si>
  <si>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</si>
  <si>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</si>
  <si>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</si>
  <si>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</si>
  <si>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</si>
  <si>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</si>
  <si>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</si>
  <si>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</si>
  <si>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</si>
  <si>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</si>
  <si>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</si>
  <si>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</si>
  <si>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</si>
  <si>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</si>
  <si>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</si>
  <si>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</si>
  <si>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</si>
  <si>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</si>
  <si>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</si>
  <si>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</si>
  <si>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</si>
  <si>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</si>
  <si>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</si>
  <si>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</si>
  <si>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</si>
  <si>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</si>
  <si>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</si>
  <si>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</si>
  <si>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</si>
  <si>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</si>
  <si>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</si>
  <si>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</si>
  <si>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</si>
  <si>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</si>
  <si>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</si>
  <si>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</si>
  <si>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</si>
  <si>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</si>
  <si>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</si>
  <si>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</si>
  <si>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</si>
  <si>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</si>
  <si>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</si>
  <si>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</si>
  <si>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</si>
  <si>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</si>
  <si>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</si>
  <si>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</si>
  <si>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</si>
  <si>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</si>
  <si>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</si>
  <si>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</si>
  <si>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</si>
  <si>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</si>
  <si>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</si>
  <si>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</si>
  <si>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</si>
  <si>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</si>
  <si>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</si>
  <si>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</si>
  <si>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</si>
  <si>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</si>
  <si>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</si>
  <si>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</si>
  <si>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</si>
  <si>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</si>
  <si>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</si>
  <si>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</si>
  <si>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</si>
  <si>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</si>
  <si>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</si>
  <si>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</si>
  <si>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</si>
  <si>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</si>
  <si>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</si>
  <si>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</si>
  <si>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</si>
  <si>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</si>
  <si>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</si>
  <si>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</si>
  <si>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</si>
  <si>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</si>
  <si>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</si>
  <si>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</si>
  <si>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</si>
  <si>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</si>
  <si>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</si>
  <si>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</si>
  <si>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</si>
  <si>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</si>
  <si>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</si>
  <si>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</si>
  <si>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</si>
  <si>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</si>
  <si>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</si>
  <si>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</si>
  <si>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</si>
  <si>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</si>
  <si>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</si>
  <si>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</si>
  <si>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</si>
  <si>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</si>
  <si>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</si>
  <si>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</si>
  <si>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</si>
  <si>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</si>
  <si>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</si>
  <si>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</si>
  <si>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</si>
  <si>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</si>
  <si>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</si>
  <si>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</si>
  <si>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</si>
  <si>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</si>
  <si>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</si>
  <si>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</si>
  <si>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</si>
  <si>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</si>
  <si>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</si>
  <si>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</si>
  <si>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</si>
  <si>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</si>
  <si>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</si>
  <si>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</si>
  <si>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</si>
  <si>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</si>
  <si>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</si>
  <si>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</si>
  <si>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</si>
  <si>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</si>
  <si>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</si>
  <si>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</si>
  <si>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</si>
  <si>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</si>
  <si>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</si>
  <si>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</si>
  <si>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</si>
  <si>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</si>
  <si>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</si>
  <si>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</si>
  <si>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</si>
  <si>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</si>
  <si>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</si>
  <si>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</si>
  <si>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</si>
  <si>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</si>
  <si>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</si>
  <si>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</si>
  <si>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</si>
  <si>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</si>
  <si>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</si>
  <si>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</si>
  <si>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</si>
  <si>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</si>
  <si>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</si>
  <si>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</si>
  <si>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</si>
  <si>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</si>
  <si>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</si>
  <si>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</si>
  <si>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</si>
  <si>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</si>
  <si>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</si>
  <si>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</si>
  <si>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</si>
  <si>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</si>
  <si>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</si>
  <si>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</si>
  <si>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</si>
  <si>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</si>
  <si>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</si>
  <si>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</si>
  <si>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</si>
  <si>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</si>
  <si>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</si>
  <si>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</si>
  <si>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</si>
  <si>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</si>
  <si>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</si>
  <si>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</si>
  <si>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</si>
  <si>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</si>
  <si>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</si>
  <si>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</si>
  <si>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</si>
  <si>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</si>
  <si>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</si>
  <si>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</si>
  <si>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</si>
  <si>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</si>
  <si>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</si>
  <si>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</si>
  <si>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</si>
  <si>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</si>
  <si>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</si>
  <si>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</si>
  <si>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</si>
  <si>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</si>
  <si>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</si>
  <si>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</si>
  <si>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</si>
  <si>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</si>
  <si>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</si>
  <si>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</si>
  <si>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</si>
  <si>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</si>
  <si>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</si>
  <si>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</si>
  <si>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</si>
  <si>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</si>
  <si>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</si>
  <si>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</si>
  <si>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</si>
  <si>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</si>
  <si>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</si>
  <si>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</si>
  <si>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</si>
  <si>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</si>
  <si>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</si>
  <si>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</si>
  <si>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</si>
  <si>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</si>
  <si>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</si>
  <si>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</si>
  <si>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</si>
  <si>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</si>
  <si>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</si>
  <si>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</si>
  <si>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</si>
  <si>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</si>
  <si>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</si>
  <si>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</si>
  <si>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</si>
  <si>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</si>
  <si>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</si>
  <si>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</si>
  <si>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</si>
  <si>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</si>
  <si>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</si>
  <si>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</si>
  <si>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</si>
  <si>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</si>
  <si>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</si>
  <si>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</si>
  <si>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</si>
  <si>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</si>
  <si>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</si>
  <si>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</si>
  <si>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</si>
  <si>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</si>
  <si>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</si>
  <si>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</si>
  <si>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</si>
  <si>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</si>
  <si>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</si>
  <si>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</si>
  <si>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</si>
  <si>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</si>
  <si>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</si>
  <si>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</si>
  <si>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</si>
  <si>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</si>
  <si>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</si>
  <si>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</si>
  <si>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</si>
  <si>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</si>
  <si>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</si>
  <si>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</si>
  <si>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</si>
  <si>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</si>
  <si>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</si>
  <si>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</si>
  <si>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</si>
  <si>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</si>
  <si>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</si>
  <si>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</si>
  <si>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</si>
  <si>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</si>
  <si>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</si>
  <si>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</si>
  <si>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</si>
  <si>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</si>
  <si>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</si>
  <si>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</si>
  <si>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</si>
  <si>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</si>
  <si>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</si>
  <si>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</si>
  <si>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</si>
  <si>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</si>
  <si>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</si>
  <si>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</si>
  <si>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</si>
  <si>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</si>
  <si>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</si>
  <si>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</si>
  <si>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</si>
  <si>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</si>
  <si>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</si>
  <si>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</si>
  <si>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</si>
  <si>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</si>
  <si>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</si>
  <si>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</si>
  <si>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</si>
  <si>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</si>
  <si>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</si>
  <si>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</si>
  <si>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</si>
  <si>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</si>
  <si>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</si>
  <si>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</si>
  <si>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</si>
  <si>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</si>
  <si>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</si>
  <si>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</si>
  <si>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</si>
  <si>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</si>
  <si>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</si>
  <si>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</si>
  <si>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</si>
  <si>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</si>
  <si>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</si>
  <si>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</si>
  <si>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</si>
  <si>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</si>
  <si>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</si>
  <si>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</si>
  <si>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</si>
  <si>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</si>
  <si>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</si>
  <si>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</si>
  <si>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</si>
  <si>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</si>
  <si>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</si>
  <si>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</si>
  <si>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</si>
  <si>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</si>
  <si>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</si>
  <si>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</si>
  <si>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</si>
  <si>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</si>
  <si>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</si>
  <si>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</si>
  <si>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</si>
  <si>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</si>
  <si>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</si>
  <si>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</si>
  <si>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</si>
  <si>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</si>
  <si>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</si>
  <si>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</si>
  <si>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</si>
  <si>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</si>
  <si>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</si>
  <si>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</si>
  <si>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</si>
  <si>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</si>
  <si>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</si>
  <si>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</si>
  <si>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</si>
  <si>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</si>
  <si>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</si>
  <si>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</si>
  <si>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</si>
  <si>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</si>
  <si>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</si>
  <si>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</si>
  <si>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</si>
  <si>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</si>
  <si>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</si>
  <si>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</si>
  <si>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</si>
  <si>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</si>
  <si>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</si>
  <si>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</si>
  <si>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</si>
  <si>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</si>
  <si>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</si>
  <si>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</si>
  <si>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</si>
  <si>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</si>
  <si>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</si>
  <si>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</si>
  <si>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</si>
  <si>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</si>
  <si>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</si>
  <si>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</si>
  <si>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</si>
  <si>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</si>
  <si>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</si>
  <si>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</si>
  <si>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</si>
  <si>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</si>
  <si>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</si>
  <si>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</si>
  <si>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</si>
  <si>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</si>
  <si>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</si>
  <si>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</si>
  <si>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</si>
  <si>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</si>
  <si>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</si>
  <si>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</si>
  <si>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</si>
  <si>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</si>
  <si>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</si>
  <si>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</si>
  <si>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</si>
  <si>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</si>
  <si>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</si>
  <si>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</si>
  <si>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</si>
  <si>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</si>
  <si>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</si>
  <si>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</si>
  <si>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</si>
  <si>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</si>
  <si>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</si>
  <si>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</si>
  <si>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</si>
  <si>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</si>
  <si>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</si>
  <si>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</si>
  <si>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</si>
  <si>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</si>
  <si>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</si>
  <si>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</si>
  <si>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</si>
  <si>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</si>
  <si>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</si>
  <si>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</si>
  <si>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</si>
  <si>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</si>
  <si>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</si>
  <si>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</si>
  <si>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</si>
  <si>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</si>
  <si>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</si>
  <si>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</si>
  <si>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</si>
  <si>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</si>
  <si>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</si>
  <si>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</si>
  <si>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</si>
  <si>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</si>
  <si>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</si>
  <si>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</si>
  <si>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</si>
  <si>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</si>
  <si>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</si>
  <si>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</si>
  <si>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</si>
  <si>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</si>
  <si>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</si>
  <si>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</si>
  <si>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</si>
  <si>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</si>
  <si>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</si>
  <si>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</si>
  <si>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</si>
  <si>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</si>
  <si>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</si>
  <si>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</si>
  <si>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</si>
  <si>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</si>
  <si>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</si>
  <si>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</si>
  <si>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</si>
  <si>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</si>
  <si>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</si>
  <si>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</si>
  <si>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</si>
  <si>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</si>
  <si>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</si>
  <si>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</si>
  <si>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</si>
  <si>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</si>
  <si>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</si>
  <si>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</si>
  <si>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</si>
  <si>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</si>
  <si>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</si>
  <si>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</si>
  <si>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</si>
  <si>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</si>
  <si>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</si>
  <si>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</si>
  <si>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</si>
  <si>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</si>
  <si>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</si>
  <si>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</si>
  <si>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</si>
  <si>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</si>
  <si>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</si>
  <si>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</si>
  <si>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</si>
  <si>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</si>
  <si>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</si>
  <si>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</si>
  <si>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</si>
  <si>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</si>
  <si>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</si>
  <si>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</si>
  <si>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</si>
  <si>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</si>
  <si>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</si>
  <si>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</si>
  <si>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</si>
  <si>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</si>
  <si>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</si>
  <si>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</si>
  <si>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</si>
  <si>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</si>
  <si>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</si>
  <si>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</si>
  <si>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</si>
  <si>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</si>
  <si>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</si>
  <si>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</si>
  <si>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</si>
  <si>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</si>
  <si>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</si>
  <si>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</si>
  <si>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</si>
  <si>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</si>
  <si>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</si>
  <si>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</si>
  <si>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</si>
  <si>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</si>
  <si>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</si>
  <si>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</si>
  <si>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</si>
  <si>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</si>
  <si>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</si>
  <si>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</si>
  <si>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</si>
  <si>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</si>
  <si>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</si>
  <si>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</si>
  <si>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</si>
  <si>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</si>
  <si>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</si>
  <si>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</si>
  <si>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</si>
  <si>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</si>
  <si>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</si>
  <si>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</si>
  <si>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</si>
  <si>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</si>
  <si>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</si>
  <si>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</si>
  <si>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</si>
  <si>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</si>
  <si>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</si>
  <si>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</si>
  <si>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</si>
  <si>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</si>
  <si>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</si>
  <si>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</si>
  <si>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</si>
  <si>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</si>
  <si>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</si>
  <si>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</si>
  <si>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</si>
  <si>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</si>
  <si>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</si>
  <si>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</si>
  <si>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</si>
  <si>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</si>
  <si>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</si>
  <si>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</si>
  <si>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</si>
  <si>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</si>
  <si>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</si>
  <si>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</si>
  <si>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</si>
  <si>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</si>
  <si>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</si>
  <si>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</si>
  <si>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</si>
  <si>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</si>
  <si>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</si>
  <si>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</si>
  <si>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</si>
  <si>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</si>
  <si>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</si>
  <si>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</si>
  <si>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</si>
  <si>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</si>
  <si>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</si>
  <si>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</si>
  <si>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</si>
  <si>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</si>
  <si>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</si>
  <si>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</si>
  <si>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</si>
  <si>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</si>
  <si>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</si>
  <si>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</si>
  <si>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</si>
  <si>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</si>
  <si>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</si>
  <si>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</si>
  <si>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</si>
  <si>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</si>
  <si>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</si>
  <si>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</si>
  <si>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</si>
  <si>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</si>
  <si>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</si>
  <si>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</si>
  <si>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</si>
  <si>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</si>
  <si>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</si>
  <si>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</si>
  <si>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</si>
  <si>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</si>
  <si>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</si>
  <si>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</si>
  <si>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</si>
  <si>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</si>
  <si>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</si>
  <si>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</si>
  <si>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</si>
  <si>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</si>
  <si>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</si>
  <si>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</si>
  <si>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</si>
  <si>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</si>
  <si>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</si>
  <si>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</si>
  <si>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</si>
  <si>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</si>
  <si>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</si>
  <si>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</si>
  <si>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</si>
  <si>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</si>
  <si>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</si>
  <si>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</si>
  <si>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</si>
  <si>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</si>
  <si>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</si>
  <si>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</si>
  <si>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</si>
  <si>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</si>
  <si>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</si>
  <si>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</si>
  <si>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</si>
  <si>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</si>
  <si>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</si>
  <si>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</si>
  <si>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</si>
  <si>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</si>
  <si>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</si>
  <si>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</si>
  <si>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</si>
  <si>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</si>
  <si>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</si>
  <si>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</si>
  <si>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</si>
  <si>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</si>
  <si>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</si>
  <si>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</si>
  <si>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</si>
  <si>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</si>
  <si>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</si>
  <si>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</si>
  <si>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</si>
  <si>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</si>
  <si>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</si>
  <si>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</si>
  <si>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</si>
  <si>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</si>
  <si>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</si>
  <si>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</si>
  <si>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</si>
  <si>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</si>
  <si>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</si>
  <si>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</si>
  <si>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</si>
  <si>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</si>
  <si>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</si>
  <si>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</si>
  <si>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</si>
  <si>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</si>
  <si>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</si>
  <si>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</si>
  <si>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</si>
  <si>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</si>
  <si>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</si>
  <si>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</si>
  <si>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</si>
  <si>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</si>
  <si>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</si>
  <si>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</si>
  <si>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</si>
  <si>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</si>
  <si>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</si>
  <si>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</si>
  <si>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</si>
  <si>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</si>
  <si>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</si>
  <si>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</si>
  <si>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</si>
  <si>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</si>
  <si>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</si>
  <si>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</si>
  <si>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</si>
  <si>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</si>
  <si>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</si>
  <si>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</si>
  <si>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</si>
  <si>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</si>
  <si>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</si>
  <si>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</si>
  <si>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</si>
  <si>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</si>
  <si>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</si>
  <si>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</si>
  <si>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</si>
  <si>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</si>
  <si>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</si>
  <si>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</si>
  <si>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</si>
  <si>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</si>
  <si>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</si>
  <si>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</si>
  <si>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</si>
  <si>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</si>
  <si>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</si>
  <si>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</si>
  <si>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</si>
  <si>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</si>
  <si>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</si>
  <si>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</si>
  <si>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</si>
  <si>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</si>
  <si>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</si>
  <si>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</si>
  <si>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</si>
  <si>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</si>
  <si>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</si>
  <si>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</si>
  <si>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</si>
  <si>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</si>
  <si>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</si>
  <si>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</si>
  <si>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</si>
  <si>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</si>
  <si>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</si>
  <si>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</si>
  <si>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</si>
  <si>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</si>
  <si>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</si>
  <si>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</si>
  <si>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</si>
  <si>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</si>
  <si>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</si>
  <si>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</si>
  <si>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</si>
  <si>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</si>
  <si>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</si>
  <si>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</si>
  <si>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</si>
  <si>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</si>
  <si>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</si>
  <si>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</si>
  <si>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</si>
  <si>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</si>
  <si>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</si>
  <si>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</si>
  <si>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</si>
  <si>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</si>
  <si>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</si>
  <si>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</si>
  <si>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</si>
  <si>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</si>
  <si>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</si>
  <si>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</si>
  <si>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</si>
  <si>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</si>
  <si>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</si>
  <si>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</si>
  <si>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</si>
  <si>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</si>
  <si>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</si>
  <si>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</si>
  <si>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</si>
  <si>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</si>
  <si>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</si>
  <si>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</si>
  <si>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</si>
  <si>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</si>
  <si>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</si>
  <si>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</si>
  <si>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</si>
  <si>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</si>
  <si>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</si>
  <si>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</si>
  <si>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</si>
  <si>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</si>
  <si>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</si>
  <si>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</si>
  <si>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</si>
  <si>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</si>
  <si>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</si>
  <si>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</si>
  <si>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</si>
  <si>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</si>
  <si>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</si>
  <si>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</si>
  <si>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</si>
  <si>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</si>
  <si>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</si>
  <si>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</si>
  <si>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</si>
  <si>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</si>
  <si>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</si>
  <si>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</si>
  <si>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</si>
  <si>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</si>
  <si>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</si>
  <si>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</si>
  <si>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</si>
  <si>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</si>
  <si>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</si>
  <si>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</si>
  <si>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</si>
  <si>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</si>
  <si>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</si>
  <si>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</si>
  <si>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</si>
  <si>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</si>
  <si>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</si>
  <si>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</si>
  <si>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</si>
  <si>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</si>
  <si>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</si>
  <si>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</si>
  <si>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</si>
  <si>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</si>
  <si>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</si>
  <si>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</si>
  <si>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</si>
  <si>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</si>
  <si>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</si>
  <si>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</si>
  <si>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</si>
  <si>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</si>
  <si>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</si>
  <si>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</si>
  <si>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</si>
  <si>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</si>
  <si>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</si>
  <si>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</si>
  <si>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</si>
  <si>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</si>
  <si>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</si>
  <si>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</si>
  <si>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</si>
  <si>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</si>
  <si>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</si>
  <si>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</si>
  <si>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</si>
  <si>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</si>
  <si>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</si>
  <si>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</si>
  <si>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</si>
  <si>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</si>
  <si>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</si>
  <si>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</si>
  <si>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</si>
  <si>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</si>
  <si>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</si>
  <si>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</si>
  <si>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</si>
  <si>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</si>
  <si>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</si>
  <si>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</si>
  <si>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</si>
  <si>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</si>
  <si>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</si>
  <si>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</si>
  <si>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</si>
  <si>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</si>
  <si>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</si>
  <si>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</si>
  <si>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</si>
  <si>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</si>
  <si>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</si>
  <si>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</si>
  <si>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</si>
  <si>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</si>
  <si>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</si>
  <si>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</si>
  <si>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</si>
  <si>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</si>
  <si>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</si>
  <si>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</si>
  <si>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</si>
  <si>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</si>
  <si>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</si>
  <si>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</si>
  <si>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</si>
  <si>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</si>
  <si>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</si>
  <si>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</si>
  <si>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</si>
  <si>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</si>
  <si>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</si>
  <si>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</si>
  <si>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</si>
  <si>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</si>
  <si>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</si>
  <si>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</si>
  <si>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</si>
  <si>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</si>
  <si>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</si>
  <si>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</si>
  <si>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</si>
  <si>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</si>
  <si>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</si>
  <si>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</si>
  <si>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</si>
  <si>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</si>
  <si>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</si>
  <si>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</si>
  <si>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</si>
  <si>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</si>
  <si>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</si>
  <si>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</si>
  <si>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</si>
  <si>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</si>
  <si>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</si>
  <si>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</si>
  <si>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</si>
  <si>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</si>
  <si>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</si>
  <si>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</si>
  <si>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</si>
  <si>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</si>
  <si>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</si>
  <si>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</si>
  <si>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</si>
  <si>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</si>
  <si>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</si>
  <si>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</si>
  <si>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</si>
  <si>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</si>
  <si>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</si>
  <si>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</si>
  <si>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</si>
  <si>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</si>
  <si>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</si>
  <si>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</si>
  <si>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</si>
  <si>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</si>
  <si>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</si>
  <si>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</si>
  <si>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</si>
  <si>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</si>
  <si>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</si>
  <si>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</si>
  <si>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</si>
  <si>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</si>
  <si>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</si>
  <si>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</si>
  <si>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</si>
  <si>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</si>
  <si>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</si>
  <si>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</si>
  <si>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</si>
  <si>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</si>
  <si>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</si>
  <si>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</si>
  <si>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</si>
  <si>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</si>
  <si>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</si>
  <si>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</si>
  <si>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</si>
  <si>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</si>
  <si>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</si>
  <si>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</si>
  <si>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</si>
  <si>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</si>
  <si>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</si>
  <si>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</si>
  <si>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</si>
  <si>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</si>
  <si>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</si>
  <si>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</si>
  <si>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</si>
  <si>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</si>
  <si>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</si>
  <si>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</si>
  <si>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</si>
  <si>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</si>
  <si>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</si>
  <si>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</si>
  <si>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</si>
  <si>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</si>
  <si>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</si>
  <si>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</si>
  <si>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</si>
  <si>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</si>
  <si>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</si>
  <si>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</si>
  <si>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</si>
  <si>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</si>
  <si>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</si>
  <si>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</si>
  <si>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</si>
  <si>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</si>
  <si>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</si>
  <si>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</si>
  <si>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</si>
  <si>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</si>
  <si>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</si>
  <si>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</si>
  <si>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</si>
  <si>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</si>
  <si>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</si>
  <si>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</si>
  <si>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</si>
  <si>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</si>
  <si>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</si>
  <si>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</si>
  <si>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</si>
  <si>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</si>
  <si>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</si>
  <si>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</si>
  <si>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</si>
  <si>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</si>
  <si>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</si>
  <si>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</si>
  <si>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</si>
  <si>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</si>
  <si>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</si>
  <si>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</si>
  <si>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</si>
  <si>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</si>
  <si>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</si>
  <si>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</si>
  <si>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</si>
  <si>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</si>
  <si>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</si>
  <si>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</si>
  <si>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</si>
  <si>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</si>
  <si>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</si>
  <si>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</si>
  <si>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</si>
  <si>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</si>
  <si>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</si>
  <si>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</si>
  <si>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</si>
  <si>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</si>
  <si>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</si>
  <si>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</si>
  <si>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</si>
  <si>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</si>
  <si>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</si>
  <si>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</si>
  <si>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</si>
  <si>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</si>
  <si>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</si>
  <si>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</si>
  <si>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</si>
  <si>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</si>
  <si>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</si>
  <si>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</si>
  <si>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</si>
  <si>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</si>
  <si>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</si>
  <si>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</si>
  <si>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</si>
  <si>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</si>
  <si>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</si>
  <si>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</si>
  <si>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</si>
  <si>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</si>
  <si>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</si>
  <si>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</si>
  <si>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</si>
  <si>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</si>
  <si>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</si>
  <si>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</si>
  <si>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</si>
  <si>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</si>
  <si>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</si>
  <si>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</si>
  <si>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</si>
  <si>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</si>
  <si>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</si>
  <si>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</si>
  <si>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</si>
  <si>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</si>
  <si>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</si>
  <si>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</si>
  <si>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</si>
  <si>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</si>
  <si>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</si>
  <si>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</si>
  <si>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</si>
  <si>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</si>
  <si>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</si>
  <si>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</si>
  <si>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</si>
  <si>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</si>
  <si>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</si>
  <si>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</si>
  <si>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</si>
  <si>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</si>
  <si>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</si>
  <si>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</si>
  <si>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</si>
  <si>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</si>
  <si>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</si>
  <si>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</si>
  <si>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</si>
  <si>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</si>
  <si>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</si>
  <si>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</si>
  <si>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</si>
  <si>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</si>
  <si>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</si>
  <si>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</si>
  <si>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</si>
  <si>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</si>
  <si>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</si>
  <si>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</si>
  <si>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</si>
  <si>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</si>
  <si>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</si>
  <si>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</si>
  <si>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</si>
  <si>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</si>
  <si>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</si>
  <si>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</si>
  <si>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</si>
  <si>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</si>
  <si>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</si>
  <si>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</si>
  <si>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</si>
  <si>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</si>
  <si>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</si>
  <si>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</si>
  <si>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</si>
  <si>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</si>
  <si>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</si>
  <si>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</si>
  <si>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</si>
  <si>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</si>
  <si>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</si>
  <si>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</si>
  <si>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</si>
  <si>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</si>
  <si>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</si>
  <si>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</si>
  <si>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</si>
  <si>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</si>
  <si>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</si>
  <si>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</si>
  <si>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</si>
  <si>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</si>
  <si>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</si>
  <si>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</si>
  <si>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</si>
  <si>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</si>
  <si>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</si>
  <si>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</si>
  <si>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</si>
  <si>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</si>
  <si>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</si>
  <si>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</si>
  <si>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</si>
  <si>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</si>
  <si>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</si>
  <si>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</si>
  <si>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</si>
  <si>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</si>
  <si>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</si>
  <si>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</si>
  <si>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</si>
  <si>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</si>
  <si>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</si>
  <si>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</si>
  <si>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</si>
  <si>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</si>
  <si>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</si>
  <si>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</si>
  <si>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</si>
  <si>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</si>
  <si>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</si>
  <si>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</si>
  <si>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</si>
  <si>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</si>
  <si>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</si>
  <si>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</si>
  <si>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</si>
  <si>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</si>
  <si>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</si>
  <si>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</si>
  <si>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</si>
  <si>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</si>
  <si>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</si>
  <si>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</si>
  <si>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</si>
  <si>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</si>
  <si>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</si>
  <si>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</si>
  <si>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</si>
  <si>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</si>
  <si>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</si>
  <si>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</si>
  <si>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</si>
  <si>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</si>
  <si>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</si>
  <si>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</si>
  <si>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</si>
  <si>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</si>
  <si>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</si>
  <si>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</si>
  <si>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</si>
  <si>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</si>
  <si>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</si>
  <si>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</si>
  <si>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</si>
  <si>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</si>
  <si>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</si>
  <si>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</si>
  <si>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</si>
  <si>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</si>
  <si>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</si>
  <si>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</si>
  <si>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</si>
  <si>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</si>
  <si>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</si>
  <si>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</si>
  <si>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</si>
  <si>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</si>
  <si>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</si>
  <si>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</si>
  <si>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</si>
  <si>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</si>
  <si>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</si>
  <si>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</si>
  <si>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</si>
  <si>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</si>
  <si>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</si>
  <si>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</si>
  <si>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</si>
  <si>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</si>
  <si>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</si>
  <si>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</si>
  <si>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</si>
  <si>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</si>
  <si>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</si>
  <si>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</si>
  <si>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</si>
  <si>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</si>
  <si>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</si>
  <si>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</si>
  <si>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</si>
  <si>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</si>
  <si>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</si>
  <si>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</si>
  <si>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</si>
  <si>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</si>
  <si>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</si>
  <si>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</si>
  <si>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</si>
  <si>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</si>
  <si>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</si>
  <si>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</si>
  <si>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</si>
  <si>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</si>
  <si>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</si>
  <si>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</si>
  <si>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</si>
  <si>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</si>
  <si>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</si>
  <si>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</si>
  <si>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</si>
  <si>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</si>
  <si>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</si>
  <si>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</si>
  <si>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</si>
  <si>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</si>
  <si>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</si>
  <si>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</si>
  <si>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</si>
  <si>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</si>
  <si>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</si>
  <si>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</si>
  <si>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</si>
  <si>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</si>
  <si>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</si>
  <si>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</si>
  <si>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</si>
  <si>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</si>
  <si>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</si>
  <si>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</si>
  <si>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</si>
  <si>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</si>
  <si>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</si>
  <si>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</si>
  <si>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</si>
  <si>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</si>
  <si>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</si>
  <si>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</si>
  <si>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</si>
  <si>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</si>
  <si>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</si>
  <si>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</si>
  <si>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</si>
  <si>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</si>
  <si>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</si>
  <si>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</si>
  <si>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</si>
  <si>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</si>
  <si>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</si>
  <si>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</si>
  <si>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</si>
  <si>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</si>
  <si>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</si>
  <si>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</si>
  <si>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</si>
  <si>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</si>
  <si>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</si>
  <si>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</si>
  <si>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</si>
  <si>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</si>
  <si>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</si>
  <si>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</si>
  <si>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</si>
  <si>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</si>
  <si>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</si>
  <si>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</si>
  <si>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</si>
  <si>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</si>
  <si>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</si>
  <si>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</si>
  <si>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</si>
  <si>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</si>
  <si>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</si>
  <si>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</si>
  <si>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</si>
  <si>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</si>
  <si>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</si>
  <si>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</si>
  <si>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</si>
  <si>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</si>
  <si>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</si>
  <si>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</si>
  <si>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</si>
  <si>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</si>
  <si>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</si>
  <si>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</si>
  <si>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</si>
  <si>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</si>
  <si>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</si>
  <si>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</si>
  <si>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</si>
  <si>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</si>
  <si>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</si>
  <si>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</si>
  <si>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</si>
  <si>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</si>
  <si>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</si>
  <si>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</si>
  <si>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</si>
  <si>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</si>
  <si>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</si>
  <si>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</si>
  <si>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</si>
  <si>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</si>
  <si>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</si>
  <si>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</si>
  <si>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</si>
  <si>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</si>
  <si>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</si>
  <si>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</si>
  <si>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</si>
  <si>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</si>
  <si>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</si>
  <si>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</si>
  <si>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</si>
  <si>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</si>
  <si>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</si>
  <si>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</si>
  <si>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</si>
  <si>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</si>
  <si>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</si>
  <si>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</si>
  <si>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</si>
  <si>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</si>
  <si>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</si>
  <si>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</si>
  <si>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</si>
  <si>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</si>
  <si>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</si>
  <si>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</si>
  <si>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</si>
  <si>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</si>
  <si>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</si>
  <si>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</si>
  <si>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</si>
  <si>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</si>
  <si>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</si>
  <si>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</si>
  <si>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</si>
  <si>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</si>
  <si>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</si>
  <si>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</si>
  <si>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</si>
  <si>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</si>
  <si>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</si>
  <si>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</si>
  <si>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</si>
  <si>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</si>
  <si>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</si>
  <si>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</si>
  <si>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</si>
  <si>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</si>
  <si>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</si>
  <si>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</si>
  <si>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</si>
  <si>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</si>
  <si>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</si>
  <si>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</si>
  <si>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</si>
  <si>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</si>
  <si>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</si>
  <si>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</si>
  <si>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</si>
  <si>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</si>
  <si>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</si>
  <si>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</si>
  <si>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</si>
  <si>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</si>
  <si>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</si>
  <si>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</si>
  <si>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</si>
  <si>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</si>
  <si>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</si>
  <si>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</si>
  <si>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</si>
  <si>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</si>
  <si>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</si>
  <si>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</si>
  <si>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</si>
  <si>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</si>
  <si>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</si>
  <si>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</si>
  <si>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</si>
  <si>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</si>
  <si>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</si>
  <si>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</si>
  <si>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</si>
  <si>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</si>
  <si>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</si>
  <si>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</si>
  <si>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</si>
  <si>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</si>
  <si>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</si>
  <si>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</si>
  <si>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</si>
  <si>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</si>
  <si>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</si>
  <si>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</si>
  <si>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</si>
  <si>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</si>
  <si>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</si>
  <si>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</si>
  <si>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</si>
  <si>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</si>
  <si>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</si>
  <si>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</si>
  <si>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</si>
  <si>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</si>
  <si>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</si>
  <si>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</si>
  <si>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</si>
  <si>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</si>
  <si>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</si>
  <si>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</si>
  <si>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</si>
  <si>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</si>
  <si>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</si>
  <si>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</si>
  <si>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</si>
  <si>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</si>
  <si>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</si>
  <si>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</si>
  <si>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</si>
  <si>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</si>
  <si>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</si>
  <si>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</si>
  <si>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</si>
  <si>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</si>
  <si>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</si>
  <si>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</si>
  <si>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</si>
  <si>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</si>
  <si>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</si>
  <si>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</si>
  <si>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</si>
  <si>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</si>
  <si>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</si>
  <si>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</si>
  <si>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</si>
  <si>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</si>
  <si>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</si>
  <si>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</si>
  <si>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</si>
  <si>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</si>
  <si>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</si>
  <si>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</si>
  <si>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</si>
  <si>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</si>
  <si>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</si>
  <si>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</si>
  <si>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</si>
  <si>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</si>
  <si>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</si>
  <si>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</si>
  <si>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</si>
  <si>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</si>
  <si>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</si>
  <si>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</si>
  <si>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</si>
  <si>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</si>
  <si>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</si>
  <si>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</si>
  <si>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</si>
  <si>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</si>
  <si>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</si>
  <si>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</si>
  <si>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</si>
  <si>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</si>
  <si>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</si>
  <si>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</si>
  <si>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</si>
  <si>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</si>
  <si>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</si>
  <si>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</si>
  <si>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</si>
  <si>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</si>
  <si>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</si>
  <si>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</si>
  <si>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</si>
  <si>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</si>
  <si>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</si>
  <si>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</si>
  <si>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</si>
  <si>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</si>
  <si>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</si>
  <si>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</si>
  <si>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</si>
  <si>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</si>
  <si>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</si>
  <si>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</si>
  <si>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</si>
  <si>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</si>
  <si>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</si>
  <si>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</si>
  <si>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</si>
  <si>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</si>
  <si>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</si>
  <si>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</si>
  <si>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</si>
  <si>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</si>
  <si>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</si>
  <si>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</si>
  <si>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</si>
  <si>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</si>
  <si>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</si>
  <si>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</si>
  <si>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</si>
  <si>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</si>
  <si>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</si>
  <si>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</si>
  <si>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</si>
  <si>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</si>
  <si>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</si>
  <si>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</si>
  <si>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</si>
  <si>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</si>
  <si>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</si>
  <si>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</si>
  <si>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</si>
  <si>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</si>
  <si>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</si>
  <si>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</si>
  <si>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</si>
  <si>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</si>
  <si>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</si>
  <si>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</si>
  <si>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</si>
  <si>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</si>
  <si>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</si>
  <si>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</si>
  <si>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</si>
  <si>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</si>
  <si>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</si>
  <si>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</si>
  <si>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</si>
  <si>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</si>
  <si>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</si>
  <si>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</si>
  <si>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</si>
  <si>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</si>
  <si>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</si>
  <si>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</si>
  <si>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</si>
  <si>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</si>
  <si>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</si>
  <si>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</si>
  <si>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</si>
  <si>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</si>
  <si>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</si>
  <si>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</si>
  <si>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</si>
  <si>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</si>
  <si>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</si>
  <si>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</si>
  <si>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</si>
  <si>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</si>
  <si>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</si>
  <si>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</si>
  <si>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</si>
  <si>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</si>
  <si>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</si>
  <si>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</si>
  <si>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</si>
  <si>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</si>
  <si>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</si>
  <si>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</si>
  <si>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</si>
  <si>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</si>
  <si>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</si>
  <si>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</si>
  <si>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</si>
  <si>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</si>
  <si>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</si>
  <si>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</si>
  <si>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</si>
  <si>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</si>
  <si>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</si>
  <si>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</si>
  <si>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</si>
  <si>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</si>
  <si>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</si>
  <si>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</si>
  <si>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</si>
  <si>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</si>
  <si>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</si>
  <si>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</si>
  <si>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</si>
  <si>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</si>
  <si>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</si>
  <si>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</si>
  <si>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</si>
  <si>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</si>
  <si>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</si>
  <si>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</si>
  <si>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</si>
  <si>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</si>
  <si>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</si>
  <si>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</si>
  <si>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</si>
  <si>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</si>
  <si>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</si>
  <si>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</si>
  <si>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</si>
  <si>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</si>
  <si>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</si>
  <si>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</si>
  <si>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</si>
  <si>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</si>
  <si>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</si>
  <si>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</si>
  <si>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</si>
  <si>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</si>
  <si>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</si>
  <si>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</si>
  <si>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</si>
  <si>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</si>
  <si>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</si>
  <si>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</si>
  <si>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</si>
  <si>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</si>
  <si>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</si>
  <si>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</si>
  <si>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</si>
  <si>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</si>
  <si>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</si>
  <si>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</si>
  <si>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</si>
  <si>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</si>
  <si>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</si>
  <si>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</si>
  <si>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</si>
  <si>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</si>
  <si>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</si>
  <si>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</si>
  <si>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</si>
  <si>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</si>
  <si>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</si>
  <si>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</si>
  <si>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</si>
  <si>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</si>
  <si>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</si>
  <si>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</si>
  <si>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</si>
  <si>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</si>
  <si>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</si>
  <si>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</si>
  <si>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</si>
  <si>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</si>
  <si>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</si>
  <si>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</si>
  <si>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</si>
  <si>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</si>
  <si>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</si>
  <si>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</si>
  <si>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</si>
  <si>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</si>
  <si>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</si>
  <si>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</si>
  <si>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</si>
  <si>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</si>
  <si>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</si>
  <si>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</si>
  <si>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</si>
  <si>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</si>
  <si>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</si>
  <si>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</si>
  <si>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</si>
  <si>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</si>
  <si>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</si>
  <si>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</si>
  <si>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</si>
  <si>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</si>
  <si>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</si>
  <si>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</si>
  <si>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</si>
  <si>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</si>
  <si>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</si>
  <si>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</si>
  <si>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</si>
  <si>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</si>
  <si>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</si>
  <si>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</si>
  <si>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</si>
  <si>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</si>
  <si>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</si>
  <si>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</si>
  <si>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</si>
  <si>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</si>
  <si>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</si>
  <si>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</si>
  <si>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</si>
  <si>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</si>
  <si>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</si>
  <si>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</si>
  <si>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</si>
  <si>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</si>
  <si>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</si>
  <si>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</si>
  <si>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</si>
  <si>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</si>
  <si>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</si>
  <si>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</si>
  <si>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</si>
  <si>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</si>
  <si>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</si>
  <si>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</si>
  <si>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</si>
  <si>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</si>
  <si>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</si>
  <si>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</si>
  <si>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</si>
  <si>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</si>
  <si>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</si>
  <si>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</si>
  <si>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</si>
  <si>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</si>
  <si>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</si>
  <si>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</si>
  <si>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</si>
  <si>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</si>
  <si>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</si>
  <si>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</si>
  <si>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</si>
  <si>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</si>
  <si>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</si>
  <si>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</si>
  <si>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</si>
  <si>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</si>
  <si>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</si>
  <si>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</si>
  <si>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</si>
  <si>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</si>
  <si>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</si>
  <si>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</si>
  <si>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</si>
  <si>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</si>
  <si>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</si>
  <si>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</si>
  <si>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</si>
  <si>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</si>
  <si>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</si>
  <si>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</si>
  <si>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</si>
  <si>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</si>
  <si>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</si>
  <si>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</si>
  <si>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</si>
  <si>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</si>
  <si>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</si>
  <si>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</si>
  <si>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</si>
  <si>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</si>
  <si>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</si>
  <si>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</si>
  <si>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</si>
  <si>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</si>
  <si>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</si>
  <si>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</si>
  <si>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</si>
  <si>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</si>
  <si>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</si>
  <si>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</si>
  <si>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</si>
  <si>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</si>
  <si>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</si>
  <si>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</si>
  <si>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</si>
  <si>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</si>
  <si>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</si>
  <si>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</si>
  <si>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</si>
  <si>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</si>
  <si>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</si>
  <si>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</si>
  <si>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</si>
  <si>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</si>
  <si>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</si>
  <si>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</si>
  <si>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</si>
  <si>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</si>
  <si>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</si>
  <si>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</si>
  <si>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</si>
  <si>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</si>
  <si>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</si>
  <si>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</si>
  <si>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</si>
  <si>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</si>
  <si>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</si>
  <si>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</si>
  <si>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</si>
  <si>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</si>
  <si>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</si>
  <si>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</si>
  <si>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</si>
  <si>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</si>
  <si>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</si>
  <si>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</si>
  <si>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</si>
  <si>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</si>
  <si>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</si>
  <si>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</si>
  <si>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</si>
  <si>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</si>
  <si>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</si>
  <si>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</si>
  <si>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</si>
  <si>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</si>
  <si>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</si>
  <si>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</si>
  <si>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</si>
  <si>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</si>
  <si>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</si>
  <si>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</si>
  <si>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</si>
  <si>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</si>
  <si>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</si>
  <si>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</si>
  <si>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</si>
  <si>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</si>
  <si>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</si>
  <si>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</si>
  <si>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</si>
  <si>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</si>
  <si>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</si>
  <si>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</si>
  <si>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</si>
  <si>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</si>
  <si>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</si>
  <si>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</si>
  <si>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</si>
  <si>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</si>
  <si>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</si>
  <si>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</si>
  <si>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</si>
  <si>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</si>
  <si>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</si>
  <si>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</si>
  <si>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</si>
  <si>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</si>
  <si>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</si>
  <si>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</si>
  <si>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</si>
  <si>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</si>
  <si>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</si>
  <si>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</si>
  <si>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</si>
  <si>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</si>
  <si>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</si>
  <si>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</si>
  <si>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</si>
  <si>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</si>
  <si>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</si>
  <si>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</si>
  <si>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</si>
  <si>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</si>
  <si>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</si>
  <si>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</si>
  <si>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</si>
  <si>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</si>
  <si>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</si>
  <si>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</si>
  <si>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</si>
  <si>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</si>
  <si>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</si>
  <si>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</si>
  <si>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</si>
  <si>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</si>
  <si>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</si>
  <si>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</si>
  <si>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</si>
  <si>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</si>
  <si>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</si>
  <si>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</si>
  <si>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</si>
  <si>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</si>
  <si>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</si>
  <si>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</si>
  <si>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</si>
  <si>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</si>
  <si>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</si>
  <si>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</si>
  <si>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</si>
  <si>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</si>
  <si>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</si>
  <si>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</si>
  <si>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</si>
  <si>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</si>
  <si>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</si>
  <si>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</si>
  <si>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</si>
  <si>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</si>
  <si>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</si>
  <si>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</si>
  <si>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</si>
  <si>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</si>
  <si>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</si>
  <si>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</si>
  <si>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</si>
  <si>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</si>
  <si>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</si>
  <si>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</si>
  <si>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</si>
  <si>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</si>
  <si>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</si>
  <si>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</si>
  <si>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</si>
  <si>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</si>
  <si>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</si>
  <si>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</si>
  <si>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</si>
  <si>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</si>
  <si>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</si>
  <si>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</si>
  <si>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</si>
  <si>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</si>
  <si>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</si>
  <si>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</si>
  <si>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</si>
  <si>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</si>
  <si>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</si>
  <si>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</si>
  <si>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</si>
  <si>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</si>
  <si>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</si>
  <si>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</si>
  <si>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</si>
  <si>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</si>
  <si>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</si>
  <si>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</si>
  <si>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</si>
  <si>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</si>
  <si>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</si>
  <si>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</si>
  <si>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</si>
  <si>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</si>
  <si>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</si>
  <si>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</si>
  <si>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</si>
  <si>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</si>
  <si>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</si>
  <si>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</si>
  <si>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</si>
  <si>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</si>
  <si>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</si>
  <si>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</si>
  <si>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</si>
  <si>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</si>
  <si>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</si>
  <si>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</si>
  <si>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</si>
  <si>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</si>
  <si>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</si>
  <si>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</si>
  <si>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</si>
  <si>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</si>
  <si>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</si>
  <si>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</si>
  <si>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</si>
  <si>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</si>
  <si>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</si>
  <si>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</si>
  <si>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</si>
  <si>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</si>
  <si>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</si>
  <si>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</si>
  <si>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</si>
  <si>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</si>
  <si>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</si>
  <si>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</si>
  <si>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</si>
  <si>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</si>
  <si>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</si>
  <si>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</si>
  <si>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</si>
  <si>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</si>
  <si>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</si>
  <si>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</si>
  <si>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</si>
  <si>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</si>
  <si>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</si>
  <si>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</si>
  <si>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</si>
  <si>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</si>
  <si>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</si>
  <si>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</si>
  <si>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</si>
  <si>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</si>
  <si>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</si>
  <si>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</si>
  <si>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</si>
  <si>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</si>
  <si>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</si>
  <si>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</si>
  <si>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</si>
  <si>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</si>
  <si>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</si>
  <si>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</si>
  <si>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</si>
  <si>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</si>
  <si>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</si>
  <si>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</si>
  <si>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</si>
  <si>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</si>
  <si>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</si>
  <si>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</si>
  <si>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</si>
  <si>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</si>
  <si>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</si>
  <si>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</si>
  <si>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</si>
  <si>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</si>
  <si>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</si>
  <si>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</si>
  <si>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</si>
  <si>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</si>
  <si>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</si>
  <si>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</si>
  <si>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</si>
  <si>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</si>
  <si>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</si>
  <si>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</si>
  <si>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</si>
  <si>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</si>
  <si>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</si>
  <si>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</si>
  <si>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</si>
  <si>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</si>
  <si>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</si>
  <si>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</si>
  <si>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</si>
  <si>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</si>
  <si>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</si>
  <si>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</si>
  <si>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</si>
  <si>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</si>
  <si>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</si>
  <si>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</si>
  <si>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</si>
  <si>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</si>
  <si>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</si>
  <si>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</si>
  <si>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</si>
  <si>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</si>
  <si>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</si>
  <si>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</si>
  <si>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</si>
  <si>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</si>
  <si>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</si>
  <si>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</si>
  <si>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</si>
  <si>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</si>
  <si>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</si>
  <si>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</si>
  <si>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</si>
  <si>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</si>
  <si>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</si>
  <si>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</si>
  <si>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</si>
  <si>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</si>
  <si>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</si>
  <si>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</si>
  <si>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</si>
  <si>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</si>
  <si>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</si>
  <si>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</si>
  <si>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</si>
  <si>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</si>
  <si>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</si>
  <si>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</si>
  <si>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</si>
  <si>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</si>
  <si>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</si>
  <si>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</si>
  <si>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</si>
  <si>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</si>
  <si>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</si>
  <si>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</si>
  <si>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</si>
  <si>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</si>
  <si>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</si>
  <si>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</si>
  <si>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</si>
  <si>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</si>
  <si>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</si>
  <si>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</si>
  <si>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</si>
  <si>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</si>
  <si>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</si>
  <si>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</si>
  <si>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</si>
  <si>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</si>
  <si>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</si>
  <si>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</si>
  <si>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</si>
  <si>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</si>
  <si>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</si>
  <si>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</si>
  <si>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</si>
  <si>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</si>
  <si>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</si>
  <si>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</si>
  <si>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</si>
  <si>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</si>
  <si>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</si>
  <si>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</si>
  <si>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</si>
  <si>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</si>
  <si>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</si>
  <si>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</si>
  <si>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</si>
  <si>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</si>
  <si>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</si>
  <si>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</si>
  <si>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</si>
  <si>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</si>
  <si>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</si>
  <si>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</si>
  <si>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</si>
  <si>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</si>
  <si>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</si>
  <si>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</si>
  <si>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</si>
  <si>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</si>
  <si>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</si>
  <si>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</si>
  <si>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</si>
  <si>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</si>
  <si>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</si>
  <si>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</si>
  <si>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</si>
  <si>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</si>
  <si>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</si>
  <si>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</si>
  <si>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</si>
  <si>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</si>
  <si>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</si>
  <si>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</si>
  <si>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</si>
  <si>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</si>
  <si>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</si>
  <si>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</si>
  <si>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</si>
  <si>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</si>
  <si>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</si>
  <si>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</si>
  <si>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</si>
  <si>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</si>
  <si>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</si>
  <si>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</si>
  <si>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</si>
  <si>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</si>
  <si>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</si>
  <si>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</si>
  <si>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</si>
  <si>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</si>
  <si>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</si>
  <si>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</si>
  <si>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</si>
  <si>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</si>
  <si>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</si>
  <si>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</si>
  <si>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</si>
  <si>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</si>
  <si>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</si>
  <si>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</si>
  <si>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</si>
  <si>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</si>
  <si>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</si>
  <si>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</si>
  <si>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</si>
  <si>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</si>
  <si>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</si>
  <si>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</si>
  <si>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</si>
  <si>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</si>
  <si>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</si>
  <si>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</si>
  <si>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</si>
  <si>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</si>
  <si>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</si>
  <si>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</si>
  <si>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</si>
  <si>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</si>
  <si>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</si>
  <si>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</si>
  <si>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</si>
  <si>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</si>
  <si>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</si>
  <si>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</si>
  <si>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</si>
  <si>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</si>
  <si>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</si>
  <si>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</si>
  <si>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</si>
  <si>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</si>
  <si>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</si>
  <si>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</si>
  <si>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</si>
  <si>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</si>
  <si>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</si>
  <si>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</si>
  <si>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</si>
  <si>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</si>
  <si>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</si>
  <si>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</si>
  <si>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</si>
  <si>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</si>
  <si>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</si>
  <si>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</si>
  <si>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</si>
  <si>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</si>
  <si>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</si>
  <si>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</si>
  <si>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</si>
  <si>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</si>
  <si>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</si>
  <si>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</si>
  <si>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</si>
  <si>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</si>
  <si>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</si>
  <si>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</si>
  <si>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</si>
  <si>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</si>
  <si>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</si>
  <si>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</si>
  <si>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</si>
  <si>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</si>
  <si>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</si>
  <si>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</si>
  <si>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</si>
  <si>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</si>
  <si>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</si>
  <si>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</si>
  <si>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</si>
  <si>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</si>
  <si>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</si>
  <si>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</si>
  <si>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</si>
  <si>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</si>
  <si>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</si>
  <si>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</si>
  <si>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</si>
  <si>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</si>
  <si>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</si>
  <si>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</si>
  <si>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</si>
  <si>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</si>
  <si>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</si>
  <si>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</si>
  <si>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</si>
  <si>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</si>
  <si>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</si>
  <si>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</si>
  <si>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</si>
  <si>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</si>
  <si>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</si>
  <si>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</si>
  <si>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</si>
  <si>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</si>
  <si>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</si>
  <si>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</si>
  <si>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</si>
  <si>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</si>
  <si>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</si>
  <si>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</si>
  <si>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</si>
  <si>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</si>
  <si>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</si>
  <si>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</si>
  <si>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</si>
  <si>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</si>
  <si>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</si>
  <si>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</si>
  <si>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</si>
  <si>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</si>
  <si>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</si>
  <si>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</si>
  <si>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</si>
  <si>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</si>
  <si>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</si>
  <si>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</si>
  <si>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</si>
  <si>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</si>
  <si>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</si>
  <si>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</si>
  <si>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</si>
  <si>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</si>
  <si>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</si>
  <si>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</si>
  <si>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</si>
  <si>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</si>
  <si>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</si>
  <si>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</si>
  <si>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</si>
  <si>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</si>
  <si>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</si>
  <si>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</si>
  <si>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</si>
  <si>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</si>
  <si>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</si>
  <si>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</si>
  <si>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</si>
  <si>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</si>
  <si>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</si>
  <si>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</si>
  <si>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</si>
  <si>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</si>
  <si>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</si>
  <si>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</si>
  <si>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</si>
  <si>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</si>
  <si>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</si>
  <si>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</si>
  <si>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</si>
  <si>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</si>
  <si>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</si>
  <si>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</si>
  <si>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</si>
  <si>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</si>
  <si>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</si>
  <si>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</si>
  <si>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</si>
  <si>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</si>
  <si>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</si>
  <si>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</si>
  <si>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</si>
  <si>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</si>
  <si>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</si>
  <si>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</si>
  <si>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</si>
  <si>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</si>
  <si>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</si>
  <si>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</si>
  <si>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</si>
  <si>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</si>
  <si>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</si>
  <si>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</si>
  <si>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</si>
  <si>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</si>
  <si>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</si>
  <si>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</si>
  <si>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</si>
  <si>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</si>
  <si>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</si>
  <si>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</si>
  <si>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</si>
  <si>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</si>
  <si>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</si>
  <si>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</si>
  <si>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</si>
  <si>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</si>
  <si>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</si>
  <si>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</si>
  <si>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</si>
  <si>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</si>
  <si>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</si>
  <si>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</si>
  <si>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</si>
  <si>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</si>
  <si>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</si>
  <si>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</si>
  <si>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</si>
  <si>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</si>
  <si>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</si>
  <si>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</si>
  <si>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</si>
  <si>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</si>
  <si>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</si>
  <si>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</si>
  <si>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</si>
  <si>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</si>
  <si>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</si>
  <si>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</si>
  <si>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</si>
  <si>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</si>
  <si>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</si>
  <si>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</si>
  <si>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</si>
  <si>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</si>
  <si>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</si>
  <si>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</si>
  <si>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</si>
  <si>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</si>
  <si>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</si>
  <si>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</si>
  <si>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</si>
  <si>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</si>
  <si>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</si>
  <si>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</si>
  <si>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</si>
  <si>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</si>
  <si>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</si>
  <si>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</si>
  <si>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</si>
  <si>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</si>
  <si>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</si>
  <si>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</si>
  <si>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</si>
  <si>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</si>
  <si>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</si>
  <si>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</si>
  <si>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</si>
  <si>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</si>
  <si>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</si>
  <si>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</si>
  <si>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</si>
  <si>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</si>
  <si>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</si>
  <si>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</si>
  <si>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</si>
  <si>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</si>
  <si>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</si>
  <si>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</si>
  <si>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</si>
  <si>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</si>
  <si>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</si>
  <si>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</si>
  <si>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</si>
  <si>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</si>
  <si>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</si>
  <si>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</si>
  <si>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</si>
  <si>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</si>
  <si>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</si>
  <si>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</si>
  <si>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</si>
  <si>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</si>
  <si>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</si>
  <si>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</si>
  <si>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</si>
  <si>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</si>
  <si>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</si>
  <si>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</si>
  <si>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</si>
  <si>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</si>
  <si>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</si>
  <si>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</si>
  <si>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</si>
  <si>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</si>
  <si>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</si>
  <si>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</si>
  <si>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</si>
  <si>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</si>
  <si>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</si>
  <si>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</si>
  <si>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</si>
  <si>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</si>
  <si>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</si>
  <si>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</si>
  <si>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</si>
  <si>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</si>
  <si>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</si>
  <si>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</si>
  <si>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</si>
  <si>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</si>
  <si>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</si>
  <si>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</si>
  <si>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</si>
  <si>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</si>
  <si>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</si>
  <si>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</si>
  <si>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</si>
  <si>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</si>
  <si>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</si>
  <si>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</si>
  <si>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</si>
  <si>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</si>
  <si>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</si>
  <si>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</si>
  <si>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</si>
  <si>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</si>
  <si>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</si>
  <si>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</si>
  <si>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</si>
  <si>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</si>
  <si>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</si>
  <si>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</si>
  <si>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</si>
  <si>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</si>
  <si>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</si>
  <si>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</si>
  <si>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</si>
  <si>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</si>
  <si>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</si>
  <si>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</si>
  <si>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</si>
  <si>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</si>
  <si>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</si>
  <si>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</si>
  <si>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</si>
  <si>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</si>
  <si>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</si>
  <si>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</si>
  <si>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</si>
  <si>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</si>
  <si>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</si>
  <si>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</si>
  <si>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</si>
  <si>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</si>
  <si>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</si>
  <si>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</si>
  <si>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</si>
  <si>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</si>
  <si>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</si>
  <si>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</si>
  <si>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</si>
  <si>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</si>
  <si>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</si>
  <si>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</si>
  <si>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</si>
  <si>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</si>
  <si>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</si>
  <si>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</si>
  <si>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</si>
  <si>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</si>
  <si>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</si>
  <si>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</si>
  <si>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</si>
  <si>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</si>
  <si>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</si>
  <si>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</si>
  <si>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</si>
  <si>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</si>
  <si>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</si>
  <si>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</si>
  <si>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</si>
  <si>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</si>
  <si>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</si>
  <si>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</si>
  <si>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</si>
  <si>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</si>
  <si>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</si>
  <si>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</si>
  <si>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</si>
  <si>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</si>
  <si>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</si>
  <si>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</si>
  <si>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</si>
  <si>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</si>
  <si>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</si>
  <si>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</si>
  <si>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</si>
  <si>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</si>
  <si>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</si>
  <si>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</si>
  <si>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</si>
  <si>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</si>
  <si>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</si>
  <si>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</si>
  <si>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</si>
  <si>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</si>
  <si>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</si>
  <si>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</si>
  <si>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</si>
  <si>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</si>
  <si>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</si>
  <si>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</si>
  <si>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</si>
  <si>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</si>
  <si>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</si>
  <si>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</si>
  <si>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</si>
  <si>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</si>
  <si>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</si>
  <si>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</si>
  <si>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</si>
  <si>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</si>
  <si>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</si>
  <si>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</si>
  <si>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</si>
  <si>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</si>
  <si>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</si>
  <si>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</si>
  <si>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</si>
  <si>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</si>
  <si>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</si>
  <si>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</si>
  <si>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</si>
  <si>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</si>
  <si>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</si>
  <si>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</si>
  <si>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</si>
  <si>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</si>
  <si>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</si>
  <si>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</si>
  <si>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</si>
  <si>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</si>
  <si>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</si>
  <si>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</si>
  <si>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</si>
  <si>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</si>
  <si>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</si>
  <si>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</si>
  <si>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</si>
  <si>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</si>
  <si>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</si>
  <si>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</si>
  <si>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</si>
  <si>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</si>
  <si>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</si>
  <si>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</si>
  <si>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</si>
  <si>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</si>
  <si>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</si>
  <si>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</si>
  <si>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</si>
  <si>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</si>
  <si>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</si>
  <si>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</si>
  <si>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</si>
  <si>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</si>
  <si>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</si>
  <si>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</si>
  <si>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</si>
  <si>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</si>
  <si>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</si>
  <si>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</si>
  <si>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</si>
  <si>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</si>
  <si>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</si>
  <si>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</si>
  <si>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</si>
  <si>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</si>
  <si>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</si>
  <si>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</si>
  <si>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</si>
  <si>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</si>
  <si>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</si>
  <si>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</si>
  <si>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</si>
  <si>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</si>
  <si>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</si>
  <si>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</si>
  <si>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</si>
  <si>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</si>
  <si>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</si>
  <si>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</si>
  <si>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</si>
  <si>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</si>
  <si>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</si>
  <si>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</si>
  <si>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</si>
  <si>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</si>
  <si>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</si>
  <si>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</si>
  <si>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</si>
  <si>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</si>
  <si>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</si>
  <si>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</si>
  <si>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</si>
  <si>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</si>
  <si>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</si>
  <si>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</si>
  <si>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</si>
  <si>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</si>
  <si>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</si>
  <si>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</si>
  <si>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</si>
  <si>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</si>
  <si>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</si>
  <si>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</si>
  <si>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</si>
  <si>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</si>
  <si>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</si>
  <si>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</si>
  <si>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</si>
  <si>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</si>
  <si>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</si>
  <si>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</si>
  <si>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</si>
  <si>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</si>
  <si>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</si>
  <si>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</si>
  <si>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</si>
  <si>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</si>
  <si>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</si>
  <si>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</si>
  <si>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</si>
  <si>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</si>
  <si>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</si>
  <si>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</si>
  <si>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</si>
  <si>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</si>
  <si>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</si>
  <si>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</si>
  <si>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</si>
  <si>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</si>
  <si>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</si>
  <si>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</si>
  <si>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</si>
  <si>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</si>
  <si>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</si>
  <si>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</si>
  <si>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</si>
  <si>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</si>
  <si>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</si>
  <si>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</si>
  <si>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</si>
  <si>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</si>
  <si>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</si>
  <si>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</si>
  <si>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</si>
  <si>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</si>
  <si>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</si>
  <si>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</si>
  <si>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</si>
  <si>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</si>
  <si>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</si>
  <si>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</si>
  <si>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</si>
  <si>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</si>
  <si>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</si>
  <si>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</si>
  <si>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</si>
  <si>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</si>
  <si>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</si>
  <si>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</si>
  <si>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</si>
  <si>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</si>
  <si>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</si>
  <si>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</si>
  <si>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</si>
  <si>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</si>
  <si>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</si>
  <si>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</si>
  <si>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</si>
  <si>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</si>
  <si>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</si>
  <si>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</si>
  <si>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</si>
  <si>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</si>
  <si>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</si>
  <si>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</si>
  <si>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</si>
  <si>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</si>
  <si>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</si>
  <si>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</si>
  <si>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</si>
  <si>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</si>
  <si>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</si>
  <si>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</si>
  <si>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</si>
  <si>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</si>
  <si>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</si>
  <si>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</si>
  <si>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</si>
  <si>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</si>
  <si>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</si>
  <si>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</si>
  <si>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</si>
  <si>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</si>
  <si>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</si>
  <si>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</si>
  <si>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</si>
  <si>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</si>
  <si>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</si>
  <si>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</si>
  <si>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</si>
  <si>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</si>
  <si>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</si>
  <si>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</si>
  <si>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</si>
  <si>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</si>
  <si>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</si>
  <si>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</si>
  <si>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</si>
  <si>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</si>
  <si>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</si>
  <si>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</si>
  <si>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</si>
  <si>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</si>
  <si>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</si>
  <si>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</si>
  <si>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</si>
  <si>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</si>
  <si>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</si>
  <si>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</si>
  <si>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</si>
  <si>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</si>
  <si>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</si>
  <si>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</si>
  <si>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</si>
  <si>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</si>
  <si>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</si>
  <si>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</si>
  <si>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</si>
  <si>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</si>
  <si>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</si>
  <si>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</si>
  <si>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</si>
  <si>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</si>
  <si>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</si>
  <si>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</si>
  <si>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</si>
  <si>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</si>
  <si>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</si>
  <si>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</si>
  <si>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</si>
  <si>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</si>
  <si>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</si>
  <si>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</si>
  <si>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</si>
  <si>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</si>
  <si>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</si>
  <si>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</si>
  <si>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</si>
  <si>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</si>
  <si>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</si>
  <si>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</si>
  <si>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</si>
  <si>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</si>
  <si>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</si>
  <si>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</si>
  <si>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</si>
  <si>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</si>
  <si>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</si>
  <si>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</si>
  <si>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</si>
  <si>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</si>
  <si>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</si>
  <si>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</si>
  <si>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</si>
  <si>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</si>
  <si>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</si>
  <si>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</si>
  <si>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</si>
  <si>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</si>
  <si>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</si>
  <si>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</si>
  <si>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</si>
  <si>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</si>
  <si>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</si>
  <si>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</si>
  <si>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</si>
  <si>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</si>
  <si>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</si>
  <si>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</si>
  <si>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</si>
  <si>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</si>
  <si>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</si>
  <si>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</si>
  <si>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</si>
  <si>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</si>
  <si>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</si>
  <si>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</si>
  <si>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</si>
  <si>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</si>
  <si>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</si>
  <si>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</si>
  <si>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</si>
  <si>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</si>
  <si>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</si>
  <si>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</si>
  <si>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</si>
  <si>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</si>
  <si>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</si>
  <si>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</si>
  <si>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</si>
  <si>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</si>
  <si>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</si>
  <si>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</si>
  <si>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</si>
  <si>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</si>
  <si>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</si>
  <si>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</si>
  <si>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</si>
  <si>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</si>
  <si>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</si>
  <si>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</si>
  <si>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</si>
  <si>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</si>
  <si>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</si>
  <si>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</si>
  <si>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</si>
  <si>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</si>
  <si>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</si>
  <si>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</si>
  <si>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</si>
  <si>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</si>
  <si>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</si>
  <si>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</si>
  <si>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</si>
  <si>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</si>
  <si>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</si>
  <si>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</si>
  <si>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</si>
  <si>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</si>
  <si>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</si>
  <si>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</si>
  <si>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</si>
  <si>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</si>
  <si>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</si>
  <si>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</si>
  <si>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</si>
  <si>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</si>
  <si>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</si>
  <si>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</si>
  <si>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</si>
  <si>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</si>
  <si>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</si>
  <si>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</si>
  <si>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</si>
  <si>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</si>
  <si>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</si>
  <si>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</si>
  <si>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</si>
  <si>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</si>
  <si>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</si>
  <si>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</si>
  <si>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</si>
  <si>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</si>
  <si>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</si>
  <si>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</si>
  <si>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</si>
  <si>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</si>
  <si>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</si>
  <si>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</si>
  <si>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</si>
  <si>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</si>
  <si>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</si>
  <si>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</si>
  <si>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</si>
  <si>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</si>
  <si>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</si>
  <si>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</si>
  <si>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</si>
  <si>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</si>
  <si>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</si>
  <si>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</si>
  <si>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</si>
  <si>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</si>
  <si>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</si>
  <si>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</si>
  <si>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</si>
  <si>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</si>
  <si>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</si>
  <si>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</si>
  <si>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</si>
  <si>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</si>
  <si>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</si>
  <si>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</si>
  <si>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</si>
  <si>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</si>
  <si>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</si>
  <si>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</si>
  <si>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</si>
  <si>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</si>
  <si>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</si>
  <si>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</si>
  <si>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</si>
  <si>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</si>
  <si>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</si>
  <si>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</si>
  <si>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</si>
  <si>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</si>
  <si>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</si>
  <si>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</si>
  <si>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</si>
  <si>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</si>
  <si>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</si>
  <si>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</si>
  <si>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</si>
  <si>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</si>
  <si>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</si>
  <si>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</si>
  <si>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</si>
  <si>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</si>
  <si>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</si>
  <si>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</si>
  <si>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</si>
  <si>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</si>
  <si>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</si>
  <si>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</si>
  <si>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</si>
  <si>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</si>
  <si>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</si>
  <si>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</si>
  <si>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</si>
  <si>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</si>
  <si>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</si>
  <si>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</si>
  <si>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</si>
  <si>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</si>
  <si>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</si>
  <si>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</si>
  <si>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</si>
  <si>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</si>
  <si>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</si>
  <si>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</si>
  <si>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</si>
  <si>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</si>
  <si>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</si>
  <si>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</si>
  <si>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</si>
  <si>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</si>
  <si>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</si>
  <si>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</si>
  <si>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</si>
  <si>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</si>
  <si>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</si>
  <si>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</si>
  <si>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</si>
  <si>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</si>
  <si>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</si>
  <si>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</si>
  <si>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</si>
  <si>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</si>
  <si>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</si>
  <si>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</si>
  <si>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</si>
  <si>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</si>
  <si>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</si>
  <si>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</si>
  <si>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</si>
  <si>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</si>
  <si>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</si>
  <si>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</si>
  <si>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</si>
  <si>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</si>
  <si>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</si>
  <si>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</si>
  <si>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</si>
  <si>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</si>
  <si>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</si>
  <si>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</si>
  <si>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</si>
  <si>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</si>
  <si>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</si>
  <si>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</si>
  <si>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</si>
  <si>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</si>
  <si>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</si>
  <si>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</si>
  <si>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</si>
  <si>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</si>
  <si>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</si>
  <si>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</si>
  <si>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</si>
  <si>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</si>
  <si>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</si>
  <si>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</si>
  <si>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</si>
  <si>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</si>
  <si>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</si>
  <si>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</si>
  <si>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</si>
  <si>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</si>
  <si>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</si>
  <si>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</si>
  <si>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</si>
  <si>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</si>
  <si>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</si>
  <si>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</si>
  <si>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</si>
  <si>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</si>
  <si>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</si>
  <si>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</si>
  <si>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</si>
  <si>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</si>
  <si>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</si>
  <si>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</si>
  <si>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</si>
  <si>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</si>
  <si>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</si>
  <si>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</si>
  <si>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</si>
  <si>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</si>
  <si>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</si>
  <si>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</si>
  <si>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</si>
  <si>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</si>
  <si>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</si>
  <si>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</si>
  <si>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</si>
  <si>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</si>
  <si>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</si>
  <si>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</si>
  <si>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</si>
  <si>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</si>
  <si>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</si>
  <si>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</si>
  <si>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</si>
  <si>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</si>
  <si>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</si>
  <si>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</si>
  <si>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</si>
  <si>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</si>
  <si>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</si>
  <si>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</si>
  <si>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</si>
  <si>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</si>
  <si>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</si>
  <si>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</si>
  <si>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</si>
  <si>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</si>
  <si>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</si>
  <si>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</si>
  <si>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</si>
  <si>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</si>
  <si>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</si>
  <si>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</si>
  <si>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</si>
  <si>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</si>
  <si>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</si>
  <si>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</si>
  <si>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</si>
  <si>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</si>
  <si>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</si>
  <si>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</si>
  <si>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</si>
  <si>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</si>
  <si>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</si>
  <si>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</si>
  <si>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</si>
  <si>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</si>
  <si>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</si>
  <si>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</si>
  <si>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</si>
  <si>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</si>
  <si>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</si>
  <si>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</si>
  <si>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</si>
  <si>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</si>
  <si>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</si>
  <si>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</si>
  <si>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</si>
  <si>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</si>
  <si>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</si>
  <si>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</si>
  <si>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</si>
  <si>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</si>
  <si>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</si>
  <si>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</si>
  <si>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</si>
  <si>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</si>
  <si>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</si>
  <si>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</si>
  <si>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</si>
  <si>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</si>
  <si>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</si>
  <si>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</si>
  <si>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</si>
  <si>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</si>
  <si>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</si>
  <si>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</si>
  <si>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</si>
  <si>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</si>
  <si>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</si>
  <si>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</si>
  <si>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</si>
  <si>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</si>
  <si>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</si>
  <si>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</si>
  <si>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</si>
  <si>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</si>
  <si>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</si>
  <si>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</si>
  <si>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</si>
  <si>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</si>
  <si>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</si>
  <si>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</si>
  <si>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</si>
  <si>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</si>
  <si>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</si>
  <si>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</si>
  <si>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</si>
  <si>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</si>
  <si>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</si>
  <si>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</si>
  <si>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</si>
  <si>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</si>
  <si>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</si>
  <si>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</si>
  <si>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</si>
  <si>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</si>
  <si>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</si>
  <si>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</si>
  <si>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</si>
  <si>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</si>
  <si>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</si>
  <si>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</si>
  <si>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</si>
  <si>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</si>
  <si>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</si>
  <si>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</si>
  <si>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</si>
  <si>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</si>
  <si>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</si>
  <si>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</si>
  <si>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</si>
  <si>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</si>
  <si>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</si>
  <si>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</si>
  <si>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</si>
  <si>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</si>
  <si>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</si>
  <si>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</si>
  <si>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</si>
  <si>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</si>
  <si>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</si>
  <si>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</si>
  <si>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</si>
  <si>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</si>
  <si>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</si>
  <si>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</si>
  <si>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</si>
  <si>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</si>
  <si>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</si>
  <si>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</si>
  <si>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</si>
  <si>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</si>
  <si>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</si>
  <si>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</si>
  <si>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</si>
  <si>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</si>
  <si>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</si>
  <si>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</si>
  <si>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</si>
  <si>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</si>
  <si>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</si>
  <si>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</si>
  <si>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</si>
  <si>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</si>
  <si>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</si>
  <si>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</si>
  <si>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</si>
  <si>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</si>
  <si>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</si>
  <si>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</si>
  <si>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</si>
  <si>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</si>
  <si>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</si>
  <si>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</si>
  <si>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</si>
  <si>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</si>
  <si>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</si>
  <si>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</si>
  <si>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</si>
  <si>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</si>
  <si>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</si>
  <si>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</si>
  <si>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</si>
  <si>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</si>
  <si>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</si>
  <si>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</si>
  <si>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</si>
  <si>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</si>
  <si>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</si>
  <si>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</si>
  <si>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</si>
  <si>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</si>
  <si>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</si>
  <si>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</si>
  <si>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</si>
  <si>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</si>
  <si>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</si>
  <si>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</si>
  <si>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</si>
  <si>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</si>
  <si>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</si>
  <si>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</si>
  <si>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</si>
  <si>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</si>
  <si>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</si>
  <si>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</si>
  <si>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</si>
  <si>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</si>
  <si>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</si>
  <si>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</si>
  <si>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</si>
  <si>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</si>
  <si>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</si>
  <si>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</si>
  <si>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</si>
  <si>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</si>
  <si>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</si>
  <si>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</si>
  <si>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</si>
  <si>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</si>
  <si>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</si>
  <si>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</si>
  <si>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</si>
  <si>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</si>
  <si>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</si>
  <si>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</si>
  <si>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</si>
  <si>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</si>
  <si>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</si>
  <si>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</si>
  <si>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</si>
  <si>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</si>
  <si>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</si>
  <si>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</si>
  <si>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</si>
  <si>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</si>
  <si>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</si>
  <si>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</si>
  <si>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</si>
  <si>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</si>
  <si>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</si>
  <si>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</si>
  <si>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</si>
  <si>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</si>
  <si>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</si>
  <si>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</si>
  <si>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</si>
  <si>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</si>
  <si>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</si>
  <si>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</si>
  <si>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</si>
  <si>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</si>
  <si>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</si>
  <si>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</si>
  <si>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</si>
  <si>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</si>
  <si>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</si>
  <si>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</si>
  <si>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</si>
  <si>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</si>
  <si>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</si>
  <si>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</si>
  <si>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</si>
  <si>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</si>
  <si>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</si>
  <si>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</si>
  <si>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</si>
  <si>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</si>
  <si>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</si>
  <si>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</si>
  <si>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</si>
  <si>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</si>
  <si>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</si>
  <si>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</si>
  <si>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</si>
  <si>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</si>
  <si>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</si>
  <si>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</si>
  <si>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</si>
  <si>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</si>
  <si>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</si>
  <si>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</si>
  <si>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</si>
  <si>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</si>
  <si>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</si>
  <si>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</si>
  <si>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</si>
  <si>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</si>
  <si>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</si>
  <si>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</si>
  <si>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</si>
  <si>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</si>
  <si>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</si>
  <si>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</si>
  <si>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</si>
  <si>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</si>
  <si>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</si>
  <si>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</si>
  <si>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</si>
  <si>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</si>
  <si>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</si>
  <si>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</si>
  <si>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</si>
  <si>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</si>
  <si>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</si>
  <si>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</si>
  <si>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</si>
  <si>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</si>
  <si>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</si>
  <si>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</si>
  <si>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</si>
  <si>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</si>
  <si>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</si>
  <si>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</si>
  <si>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</si>
  <si>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</si>
  <si>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</si>
  <si>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</si>
  <si>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</si>
  <si>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</si>
  <si>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</si>
  <si>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</si>
  <si>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</si>
  <si>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</si>
  <si>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</si>
  <si>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</si>
  <si>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</si>
  <si>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</si>
  <si>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</si>
  <si>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</si>
  <si>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</si>
  <si>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</si>
  <si>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</si>
  <si>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</si>
  <si>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</si>
  <si>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</si>
  <si>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</si>
  <si>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</si>
  <si>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</si>
  <si>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</si>
  <si>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</si>
  <si>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</si>
  <si>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</si>
  <si>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</si>
  <si>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</si>
  <si>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</si>
  <si>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</si>
  <si>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</si>
  <si>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</si>
  <si>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</si>
  <si>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</si>
  <si>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</si>
  <si>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</si>
  <si>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</si>
  <si>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</si>
  <si>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</si>
  <si>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</si>
  <si>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</si>
  <si>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</si>
  <si>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</si>
  <si>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</si>
  <si>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</si>
  <si>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</si>
  <si>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</si>
  <si>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</si>
  <si>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</si>
  <si>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</si>
  <si>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</si>
  <si>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</si>
  <si>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</si>
  <si>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</si>
  <si>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</si>
  <si>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</si>
  <si>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</si>
  <si>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</si>
  <si>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</si>
  <si>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</si>
  <si>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</si>
  <si>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</si>
  <si>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</si>
  <si>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</si>
  <si>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</si>
  <si>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</si>
  <si>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</si>
  <si>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</si>
  <si>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</si>
  <si>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</si>
  <si>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</si>
  <si>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</si>
  <si>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</si>
  <si>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</si>
  <si>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</si>
  <si>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</si>
  <si>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</si>
  <si>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</si>
  <si>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</si>
  <si>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</si>
  <si>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</si>
  <si>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</si>
  <si>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</si>
  <si>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</si>
  <si>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</si>
  <si>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</si>
  <si>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</si>
  <si>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</si>
  <si>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</si>
  <si>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</si>
  <si>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</si>
  <si>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</si>
  <si>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</si>
  <si>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</si>
  <si>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</si>
  <si>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</si>
  <si>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</si>
  <si>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</si>
  <si>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</si>
  <si>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</si>
  <si>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</si>
  <si>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</si>
  <si>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</si>
  <si>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</si>
  <si>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</si>
  <si>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</si>
  <si>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</si>
  <si>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</si>
  <si>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</si>
  <si>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</si>
  <si>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</si>
  <si>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</si>
  <si>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</si>
  <si>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</si>
  <si>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</si>
  <si>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</si>
  <si>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</si>
  <si>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</si>
  <si>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</si>
  <si>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</si>
  <si>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</si>
  <si>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</si>
  <si>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</si>
  <si>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</si>
  <si>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</si>
  <si>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</si>
  <si>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</si>
  <si>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</si>
  <si>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</si>
  <si>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</si>
  <si>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</si>
  <si>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</si>
  <si>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</si>
  <si>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</si>
  <si>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</si>
  <si>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</si>
  <si>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</si>
  <si>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</si>
  <si>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</si>
  <si>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</si>
  <si>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</si>
  <si>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</si>
  <si>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</si>
  <si>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</si>
  <si>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</si>
  <si>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</si>
  <si>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</si>
  <si>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</si>
  <si>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</si>
  <si>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</si>
  <si>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</si>
  <si>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</si>
  <si>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</si>
  <si>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</si>
  <si>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</si>
  <si>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</si>
  <si>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</si>
  <si>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</si>
  <si>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</si>
  <si>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</si>
  <si>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</si>
  <si>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</si>
  <si>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</si>
  <si>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</si>
  <si>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</si>
  <si>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</si>
  <si>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</si>
  <si>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</si>
  <si>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</si>
  <si>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</si>
  <si>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</si>
  <si>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</si>
  <si>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</si>
  <si>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</si>
  <si>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</si>
  <si>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</si>
  <si>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</si>
  <si>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</si>
  <si>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</si>
  <si>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</si>
  <si>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</si>
  <si>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</si>
  <si>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</si>
  <si>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</si>
  <si>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</si>
  <si>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</si>
  <si>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</si>
  <si>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</si>
  <si>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</si>
  <si>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</si>
  <si>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</si>
  <si>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</si>
  <si>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</si>
  <si>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</si>
  <si>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</si>
  <si>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</si>
  <si>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</si>
  <si>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</si>
  <si>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</si>
  <si>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</si>
  <si>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</si>
  <si>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</si>
  <si>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</si>
  <si>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</si>
  <si>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</si>
  <si>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</si>
  <si>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</si>
  <si>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</si>
  <si>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</si>
  <si>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</si>
  <si>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</si>
  <si>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</si>
  <si>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</si>
  <si>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</si>
  <si>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</si>
  <si>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</si>
  <si>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</si>
  <si>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</si>
  <si>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</si>
  <si>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</si>
  <si>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</si>
  <si>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</si>
  <si>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</si>
  <si>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</si>
  <si>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</si>
  <si>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</si>
  <si>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</si>
  <si>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</si>
  <si>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</si>
  <si>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</si>
  <si>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</si>
  <si>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</si>
  <si>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</si>
  <si>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</si>
  <si>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</si>
  <si>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</si>
  <si>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</si>
  <si>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</si>
  <si>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</si>
  <si>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</si>
  <si>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</si>
  <si>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</si>
  <si>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</si>
  <si>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</si>
  <si>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</si>
  <si>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</si>
  <si>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</si>
  <si>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</si>
  <si>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</si>
  <si>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</si>
  <si>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</si>
  <si>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</si>
  <si>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</si>
  <si>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</si>
  <si>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</si>
  <si>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</si>
  <si>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</si>
  <si>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</si>
  <si>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</si>
  <si>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</si>
  <si>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</si>
  <si>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</si>
  <si>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</si>
  <si>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</si>
  <si>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</si>
  <si>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</si>
  <si>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</si>
  <si>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</si>
  <si>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</si>
  <si>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</si>
  <si>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</si>
  <si>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</si>
  <si>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</si>
  <si>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</si>
  <si>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</si>
  <si>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</si>
  <si>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</si>
  <si>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</si>
  <si>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</si>
  <si>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</si>
  <si>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</si>
  <si>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</si>
  <si>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</si>
  <si>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</si>
  <si>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</si>
  <si>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</si>
  <si>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</si>
  <si>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</si>
  <si>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</si>
  <si>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</si>
  <si>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</si>
  <si>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</si>
  <si>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</si>
  <si>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</si>
  <si>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</si>
  <si>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</si>
  <si>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</si>
  <si>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</si>
  <si>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</si>
  <si>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</si>
  <si>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</si>
  <si>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</si>
  <si>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</si>
  <si>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</si>
  <si>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</si>
  <si>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</si>
  <si>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</si>
  <si>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</si>
  <si>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</si>
  <si>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</si>
  <si>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</si>
  <si>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</si>
  <si>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</si>
  <si>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</si>
  <si>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</si>
  <si>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</si>
  <si>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</si>
  <si>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</si>
  <si>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</si>
  <si>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</si>
  <si>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</si>
  <si>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</si>
  <si>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</si>
  <si>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</si>
  <si>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</si>
  <si>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</si>
  <si>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</si>
  <si>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</si>
  <si>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</si>
  <si>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</si>
  <si>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</si>
  <si>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</si>
  <si>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</si>
  <si>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</si>
  <si>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</si>
  <si>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</si>
  <si>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</si>
  <si>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</si>
  <si>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</si>
  <si>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</si>
  <si>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</si>
  <si>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</si>
  <si>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</si>
  <si>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</si>
  <si>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</si>
  <si>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</si>
  <si>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</si>
  <si>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</si>
  <si>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</si>
  <si>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</si>
  <si>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</si>
  <si>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</si>
  <si>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</si>
  <si>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</si>
  <si>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</si>
  <si>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</si>
  <si>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</si>
  <si>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</si>
  <si>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</si>
  <si>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</si>
  <si>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</si>
  <si>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</si>
  <si>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</si>
  <si>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</si>
  <si>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</si>
  <si>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</si>
  <si>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</si>
  <si>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</si>
  <si>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</si>
  <si>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</si>
  <si>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</si>
  <si>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</si>
  <si>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</si>
  <si>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</si>
  <si>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</si>
  <si>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</si>
  <si>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</si>
  <si>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</si>
  <si>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</si>
  <si>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</si>
  <si>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</si>
  <si>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</si>
  <si>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</si>
  <si>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</si>
  <si>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</si>
  <si>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</si>
  <si>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</si>
  <si>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</si>
  <si>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</si>
  <si>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</si>
  <si>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</si>
  <si>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</si>
  <si>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</si>
  <si>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</si>
  <si>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</si>
  <si>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</si>
  <si>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</si>
  <si>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</si>
  <si>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</si>
  <si>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</si>
  <si>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</si>
  <si>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</si>
  <si>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</si>
  <si>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</si>
  <si>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</si>
  <si>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</si>
  <si>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</si>
  <si>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</si>
  <si>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</si>
  <si>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</si>
  <si>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</si>
  <si>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</si>
  <si>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</si>
  <si>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</si>
  <si>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</si>
  <si>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</si>
  <si>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</si>
  <si>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</si>
  <si>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</si>
  <si>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</si>
  <si>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</si>
  <si>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</si>
  <si>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</si>
  <si>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</si>
  <si>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</si>
  <si>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</si>
  <si>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</si>
  <si>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</si>
  <si>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</si>
  <si>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</si>
  <si>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</si>
  <si>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</si>
  <si>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</si>
  <si>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</si>
  <si>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</si>
  <si>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</si>
  <si>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</si>
  <si>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</si>
  <si>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</si>
  <si>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</si>
  <si>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</si>
  <si>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</si>
  <si>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</si>
  <si>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</si>
  <si>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</si>
  <si>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</si>
  <si>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</si>
  <si>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</si>
  <si>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</si>
  <si>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</si>
  <si>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</si>
  <si>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</si>
  <si>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</si>
  <si>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</si>
  <si>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</si>
  <si>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</si>
  <si>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</si>
  <si>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</si>
  <si>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</si>
  <si>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</si>
  <si>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</si>
  <si>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</si>
  <si>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</si>
  <si>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</si>
  <si>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</si>
  <si>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</si>
  <si>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</si>
  <si>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</si>
  <si>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</si>
  <si>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</si>
  <si>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</si>
  <si>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</si>
  <si>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</si>
  <si>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</si>
  <si>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</si>
  <si>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</si>
  <si>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</si>
  <si>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</si>
  <si>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</si>
  <si>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</si>
  <si>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</si>
  <si>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</si>
  <si>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</si>
  <si>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</si>
  <si>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</si>
  <si>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</si>
  <si>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</si>
  <si>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</si>
  <si>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</si>
  <si>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</si>
  <si>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</si>
  <si>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</si>
  <si>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</si>
  <si>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</si>
  <si>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</si>
  <si>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</si>
  <si>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</si>
  <si>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</si>
  <si>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</si>
  <si>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</si>
  <si>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</si>
  <si>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</si>
  <si>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</si>
  <si>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</si>
  <si>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</si>
  <si>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</si>
  <si>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</si>
  <si>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</si>
  <si>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</si>
  <si>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</si>
  <si>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</si>
  <si>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</si>
  <si>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</si>
  <si>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</si>
  <si>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</si>
  <si>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</si>
  <si>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</si>
  <si>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</si>
  <si>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</si>
  <si>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</si>
  <si>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</si>
  <si>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</si>
  <si>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</si>
  <si>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</si>
  <si>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</si>
  <si>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</si>
  <si>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</si>
  <si>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</si>
  <si>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</si>
  <si>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</si>
  <si>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</si>
  <si>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</si>
  <si>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</si>
  <si>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</si>
  <si>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</si>
  <si>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</si>
  <si>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</si>
  <si>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</si>
  <si>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</si>
  <si>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</si>
  <si>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</si>
  <si>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</si>
  <si>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</si>
  <si>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</si>
  <si>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</si>
  <si>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</si>
  <si>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</si>
  <si>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</si>
  <si>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</si>
  <si>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</si>
  <si>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</si>
  <si>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</si>
  <si>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</si>
  <si>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</si>
  <si>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</si>
  <si>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</si>
  <si>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</si>
  <si>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</si>
  <si>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</si>
  <si>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</si>
  <si>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</si>
  <si>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</si>
  <si>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</si>
  <si>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</si>
  <si>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</si>
  <si>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</si>
  <si>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</si>
  <si>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</si>
  <si>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</si>
  <si>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</si>
  <si>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</si>
  <si>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</si>
  <si>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</si>
  <si>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</si>
  <si>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</si>
  <si>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</si>
  <si>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</si>
  <si>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</si>
  <si>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</si>
  <si>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</si>
  <si>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</si>
  <si>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</si>
  <si>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</si>
  <si>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</si>
  <si>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</si>
  <si>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</si>
  <si>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</si>
  <si>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</si>
  <si>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</si>
  <si>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</si>
  <si>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</si>
  <si>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</si>
  <si>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</si>
  <si>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</si>
  <si>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</si>
  <si>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</si>
  <si>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</si>
  <si>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</si>
  <si>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</si>
  <si>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</si>
  <si>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</si>
  <si>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</si>
  <si>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</si>
  <si>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</si>
  <si>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</si>
  <si>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</si>
  <si>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</si>
  <si>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</si>
  <si>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</si>
  <si>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</si>
  <si>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</si>
  <si>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</si>
  <si>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</si>
  <si>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</si>
  <si>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</si>
  <si>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</si>
  <si>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</si>
  <si>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</si>
  <si>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</si>
  <si>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</si>
  <si>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</si>
  <si>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</si>
  <si>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</si>
  <si>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</si>
  <si>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</si>
  <si>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</si>
  <si>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</si>
  <si>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</si>
  <si>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</si>
  <si>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</si>
  <si>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</si>
  <si>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</si>
  <si>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</si>
  <si>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</si>
  <si>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</si>
  <si>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</si>
  <si>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</si>
  <si>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</si>
  <si>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</si>
  <si>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</si>
  <si>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</si>
  <si>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</si>
  <si>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</si>
  <si>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</si>
  <si>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</si>
  <si>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</si>
  <si>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</si>
  <si>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</si>
  <si>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</si>
  <si>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</si>
  <si>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</si>
  <si>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</si>
  <si>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</si>
  <si>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</si>
  <si>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</si>
  <si>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</si>
  <si>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</si>
  <si>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</si>
  <si>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</si>
  <si>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</si>
  <si>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</si>
  <si>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</si>
  <si>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</si>
  <si>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</si>
  <si>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</si>
  <si>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</si>
  <si>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</si>
  <si>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</si>
  <si>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</si>
  <si>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</si>
  <si>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</si>
  <si>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</si>
  <si>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</si>
  <si>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</si>
  <si>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</si>
  <si>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</si>
  <si>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</si>
  <si>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</si>
  <si>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</si>
  <si>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</si>
  <si>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</si>
  <si>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</si>
  <si>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</si>
  <si>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</si>
  <si>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</si>
  <si>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</si>
  <si>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</si>
  <si>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</si>
  <si>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</si>
  <si>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</si>
  <si>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</si>
  <si>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</si>
  <si>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</si>
  <si>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</si>
  <si>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</si>
  <si>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</si>
  <si>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</si>
  <si>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</si>
  <si>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</si>
  <si>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</si>
  <si>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</si>
  <si>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</si>
  <si>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</si>
  <si>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</si>
  <si>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</si>
  <si>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</si>
  <si>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</si>
  <si>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</si>
  <si>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</si>
  <si>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</si>
  <si>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</si>
  <si>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</si>
  <si>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</si>
  <si>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</si>
  <si>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</si>
  <si>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</si>
  <si>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</si>
  <si>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</si>
  <si>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</si>
  <si>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</si>
  <si>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</si>
  <si>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</si>
  <si>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</si>
  <si>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</si>
  <si>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</si>
  <si>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</si>
  <si>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</si>
  <si>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</si>
  <si>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</si>
  <si>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</si>
  <si>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</si>
  <si>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</si>
  <si>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</si>
  <si>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</si>
  <si>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</si>
  <si>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</si>
  <si>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</si>
  <si>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</si>
  <si>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</si>
  <si>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</si>
  <si>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</si>
  <si>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</si>
  <si>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</si>
  <si>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</si>
  <si>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</si>
  <si>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</si>
  <si>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</si>
  <si>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</si>
  <si>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</si>
  <si>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</si>
  <si>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</si>
  <si>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</si>
  <si>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</si>
  <si>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</si>
  <si>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</si>
  <si>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</si>
  <si>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</si>
  <si>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</si>
  <si>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</si>
  <si>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</si>
  <si>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</si>
  <si>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</si>
  <si>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</si>
  <si>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</si>
  <si>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</si>
  <si>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</si>
  <si>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</si>
  <si>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</si>
  <si>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</si>
  <si>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</si>
  <si>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</si>
  <si>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</si>
  <si>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</si>
  <si>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</si>
  <si>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</si>
  <si>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</si>
  <si>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</si>
  <si>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</si>
  <si>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</si>
  <si>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</si>
  <si>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</si>
  <si>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</si>
  <si>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</si>
  <si>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</si>
  <si>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</si>
  <si>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</si>
  <si>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</si>
  <si>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</si>
  <si>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</si>
  <si>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</si>
  <si>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</si>
  <si>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</si>
  <si>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</si>
  <si>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</si>
  <si>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</si>
  <si>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</si>
  <si>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</si>
  <si>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</si>
  <si>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</si>
  <si>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</si>
  <si>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</si>
  <si>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</si>
  <si>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</si>
  <si>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</si>
  <si>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</si>
  <si>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</si>
  <si>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</si>
  <si>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</si>
  <si>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</si>
  <si>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</si>
  <si>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</si>
  <si>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</si>
  <si>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</si>
  <si>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</si>
  <si>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</si>
  <si>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</si>
  <si>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</si>
  <si>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</si>
  <si>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</si>
  <si>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</si>
  <si>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</si>
  <si>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</si>
  <si>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</si>
  <si>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</si>
  <si>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</si>
  <si>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</si>
  <si>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</si>
  <si>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</si>
  <si>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</si>
  <si>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</si>
  <si>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</si>
  <si>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</si>
  <si>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</si>
  <si>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</si>
  <si>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</si>
  <si>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</si>
  <si>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</si>
  <si>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</si>
  <si>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</si>
  <si>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</si>
  <si>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</si>
  <si>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</si>
  <si>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</si>
  <si>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</si>
  <si>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</si>
  <si>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</si>
  <si>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</si>
  <si>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</si>
  <si>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</si>
  <si>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</si>
  <si>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</si>
  <si>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</si>
  <si>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</si>
  <si>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</si>
  <si>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</si>
  <si>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</si>
  <si>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</si>
  <si>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</si>
  <si>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</si>
  <si>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</si>
  <si>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</si>
  <si>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</si>
  <si>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</si>
  <si>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</si>
  <si>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</si>
  <si>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</si>
  <si>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</si>
  <si>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</si>
  <si>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</si>
  <si>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</si>
  <si>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</si>
  <si>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</si>
  <si>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</si>
  <si>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</si>
  <si>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</si>
  <si>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</si>
  <si>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</si>
  <si>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</si>
  <si>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</si>
  <si>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</si>
  <si>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</si>
  <si>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</si>
  <si>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</si>
  <si>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</si>
  <si>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</si>
  <si>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</si>
  <si>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</si>
  <si>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</si>
  <si>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</si>
  <si>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</si>
  <si>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</si>
  <si>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</si>
  <si>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</si>
  <si>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</si>
  <si>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</si>
  <si>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</si>
  <si>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</si>
  <si>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</si>
  <si>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</si>
  <si>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</si>
  <si>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</si>
  <si>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</si>
  <si>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</si>
  <si>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</si>
  <si>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</si>
  <si>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</si>
  <si>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</si>
  <si>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</si>
  <si>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</si>
  <si>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</si>
  <si>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</si>
  <si>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</si>
  <si>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</si>
  <si>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</si>
  <si>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</si>
  <si>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</si>
  <si>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</si>
  <si>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</si>
  <si>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</si>
  <si>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</si>
  <si>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</si>
  <si>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</si>
  <si>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</si>
  <si>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</si>
  <si>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</si>
  <si>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</si>
  <si>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</si>
  <si>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</si>
  <si>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</si>
  <si>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</si>
  <si>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</si>
  <si>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</si>
  <si>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</si>
  <si>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</si>
  <si>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</si>
  <si>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</si>
  <si>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</si>
  <si>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</si>
  <si>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</si>
  <si>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</si>
  <si>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</si>
  <si>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</si>
  <si>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</si>
  <si>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</si>
  <si>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</si>
  <si>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</si>
  <si>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</si>
  <si>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</si>
  <si>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</si>
  <si>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</si>
  <si>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</si>
  <si>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</si>
  <si>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</si>
  <si>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</si>
  <si>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</si>
  <si>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</si>
  <si>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</si>
  <si>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</si>
  <si>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</si>
  <si>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</si>
  <si>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</si>
  <si>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</si>
  <si>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</si>
  <si>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</si>
  <si>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</si>
  <si>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</si>
  <si>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</si>
  <si>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</si>
  <si>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</si>
  <si>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</si>
  <si>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</si>
  <si>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</si>
  <si>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</si>
  <si>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</si>
  <si>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</si>
  <si>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</si>
  <si>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</si>
  <si>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</si>
  <si>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</si>
  <si>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</si>
  <si>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</si>
  <si>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</si>
  <si>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</si>
  <si>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</si>
  <si>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</si>
  <si>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</si>
  <si>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</si>
  <si>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</si>
  <si>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</si>
  <si>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</si>
  <si>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</si>
  <si>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</si>
  <si>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</si>
  <si>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</si>
  <si>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</si>
  <si>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</si>
  <si>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</si>
  <si>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</si>
  <si>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</si>
  <si>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</si>
  <si>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</si>
  <si>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</si>
  <si>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</si>
  <si>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</si>
  <si>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</si>
  <si>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</si>
  <si>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</si>
  <si>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</si>
  <si>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</si>
  <si>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</si>
  <si>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</si>
  <si>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</si>
  <si>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</si>
  <si>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</si>
  <si>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</si>
  <si>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</si>
  <si>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</si>
  <si>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</si>
  <si>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</si>
  <si>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</si>
  <si>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</si>
  <si>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</si>
  <si>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</si>
  <si>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</si>
  <si>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</si>
  <si>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</si>
  <si>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</si>
  <si>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</si>
  <si>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</si>
  <si>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</si>
  <si>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</si>
  <si>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</si>
  <si>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</si>
  <si>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</si>
  <si>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</si>
  <si>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</si>
  <si>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</si>
  <si>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</si>
  <si>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</si>
  <si>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</si>
  <si>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</si>
  <si>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</si>
  <si>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</si>
  <si>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</si>
  <si>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</si>
  <si>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</si>
  <si>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</si>
  <si>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</si>
  <si>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</si>
  <si>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</si>
  <si>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</si>
  <si>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</si>
  <si>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</si>
  <si>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</si>
  <si>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</si>
  <si>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</si>
  <si>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</si>
  <si>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</si>
  <si>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</si>
  <si>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</si>
  <si>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</si>
  <si>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</si>
  <si>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</si>
  <si>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</si>
  <si>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</si>
  <si>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</si>
  <si>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</si>
  <si>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</si>
  <si>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</si>
  <si>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</si>
  <si>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</si>
  <si>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</si>
  <si>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</si>
  <si>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</si>
  <si>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</si>
  <si>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</si>
  <si>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</si>
  <si>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</si>
  <si>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</si>
  <si>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</si>
  <si>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</si>
  <si>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</si>
  <si>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</si>
  <si>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</si>
  <si>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</si>
  <si>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</si>
  <si>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</si>
  <si>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</si>
  <si>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</si>
  <si>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</si>
  <si>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</si>
  <si>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</si>
  <si>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</si>
  <si>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</si>
  <si>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</si>
  <si>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</si>
  <si>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</si>
  <si>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</si>
  <si>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</si>
  <si>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</si>
  <si>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</si>
  <si>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</si>
  <si>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</si>
  <si>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</si>
  <si>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</si>
  <si>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</si>
  <si>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</si>
  <si>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</si>
  <si>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</si>
  <si>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</si>
  <si>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</si>
  <si>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</si>
  <si>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</si>
  <si>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</si>
  <si>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</si>
  <si>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</si>
  <si>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</si>
  <si>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</si>
  <si>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</si>
  <si>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</si>
  <si>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</si>
  <si>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</si>
  <si>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</si>
  <si>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</si>
  <si>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</si>
  <si>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</si>
  <si>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</si>
  <si>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</si>
  <si>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</si>
  <si>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</si>
  <si>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</si>
  <si>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</si>
  <si>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</si>
  <si>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</si>
  <si>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</si>
  <si>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</si>
  <si>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</si>
  <si>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</si>
  <si>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</si>
  <si>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</si>
  <si>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</si>
  <si>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</si>
  <si>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</si>
  <si>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</si>
  <si>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</si>
  <si>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</si>
  <si>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</si>
  <si>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</si>
  <si>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</si>
  <si>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</si>
  <si>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</si>
  <si>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</si>
  <si>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</si>
  <si>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</si>
  <si>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</si>
  <si>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</si>
  <si>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</si>
  <si>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</si>
  <si>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</si>
  <si>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</si>
  <si>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</si>
  <si>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</si>
  <si>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</si>
  <si>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</si>
  <si>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</si>
  <si>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</si>
  <si>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</si>
  <si>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</si>
  <si>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</si>
  <si>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</si>
  <si>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</si>
  <si>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</si>
  <si>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</si>
  <si>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</si>
  <si>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</si>
  <si>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</si>
  <si>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</si>
  <si>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</si>
  <si>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</si>
  <si>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</si>
  <si>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</si>
  <si>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</si>
  <si>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</si>
  <si>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</si>
  <si>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</si>
  <si>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</si>
  <si>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</si>
  <si>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</si>
  <si>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</si>
  <si>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</si>
  <si>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</si>
  <si>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</si>
  <si>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</si>
  <si>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</si>
  <si>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</si>
  <si>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</si>
  <si>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</si>
  <si>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</si>
  <si>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</si>
  <si>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</si>
  <si>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</si>
  <si>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</si>
  <si>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</si>
  <si>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</si>
  <si>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</si>
  <si>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</si>
  <si>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</si>
  <si>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</si>
  <si>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</si>
  <si>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</si>
  <si>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</si>
  <si>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</si>
  <si>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</si>
  <si>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</si>
  <si>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</si>
  <si>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</si>
  <si>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</si>
  <si>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</si>
  <si>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</si>
  <si>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</si>
  <si>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</si>
  <si>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</si>
  <si>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</si>
  <si>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</si>
  <si>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</si>
  <si>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</si>
  <si>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</si>
  <si>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</si>
  <si>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</si>
  <si>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</si>
  <si>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</si>
  <si>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</si>
  <si>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</si>
  <si>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</si>
  <si>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</si>
  <si>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</si>
  <si>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</si>
  <si>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</si>
  <si>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</si>
  <si>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</si>
  <si>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</si>
  <si>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</si>
  <si>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</si>
  <si>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</si>
  <si>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</si>
  <si>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</si>
  <si>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</si>
  <si>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</si>
  <si>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</si>
  <si>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</si>
  <si>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</si>
  <si>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</si>
  <si>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</si>
  <si>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</si>
  <si>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</si>
  <si>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</si>
  <si>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</si>
  <si>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</si>
  <si>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</si>
  <si>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</si>
  <si>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</si>
  <si>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</si>
  <si>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</si>
  <si>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</si>
  <si>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</si>
  <si>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</si>
  <si>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</si>
  <si>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</si>
  <si>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</si>
  <si>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</si>
  <si>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</si>
  <si>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</si>
  <si>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</si>
  <si>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</si>
  <si>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</si>
  <si>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</si>
  <si>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</si>
  <si>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</si>
  <si>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</si>
  <si>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</si>
  <si>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</si>
  <si>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</si>
  <si>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</si>
  <si>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</si>
  <si>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</si>
  <si>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</si>
  <si>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</si>
  <si>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</si>
  <si>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</si>
  <si>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</si>
  <si>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</si>
  <si>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</si>
  <si>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</si>
  <si>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</si>
  <si>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</si>
  <si>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</si>
  <si>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</si>
  <si>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</si>
  <si>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</si>
  <si>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</si>
  <si>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</si>
  <si>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</si>
  <si>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</si>
  <si>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</si>
  <si>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</si>
  <si>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</si>
  <si>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</si>
  <si>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</si>
  <si>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</si>
  <si>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</si>
  <si>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</si>
  <si>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</si>
  <si>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</si>
  <si>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</si>
  <si>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</si>
  <si>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</si>
  <si>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</si>
  <si>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</si>
  <si>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</si>
  <si>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</si>
  <si>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</si>
  <si>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</si>
  <si>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</si>
  <si>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</si>
  <si>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</si>
  <si>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</si>
  <si>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</si>
  <si>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</si>
  <si>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</si>
  <si>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</si>
  <si>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</si>
  <si>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</si>
  <si>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</si>
  <si>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</si>
  <si>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</si>
  <si>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</si>
  <si>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</si>
  <si>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</si>
  <si>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</si>
  <si>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</si>
  <si>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</si>
  <si>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</si>
  <si>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</si>
  <si>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</si>
  <si>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</si>
  <si>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</si>
  <si>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</si>
  <si>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</si>
  <si>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</si>
  <si>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</si>
  <si>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</si>
  <si>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</si>
  <si>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</si>
  <si>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</si>
  <si>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</si>
  <si>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</si>
  <si>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</si>
  <si>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</si>
  <si>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</si>
  <si>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</si>
  <si>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</si>
  <si>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</si>
  <si>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</si>
  <si>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</si>
  <si>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</si>
  <si>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</si>
  <si>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</si>
  <si>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</si>
  <si>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</si>
  <si>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</si>
  <si>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</si>
  <si>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</si>
  <si>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</si>
  <si>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</si>
  <si>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</si>
  <si>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</si>
  <si>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</si>
  <si>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</si>
  <si>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</si>
  <si>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</si>
  <si>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</si>
  <si>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</si>
  <si>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</si>
  <si>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</si>
  <si>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</si>
  <si>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</si>
  <si>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</si>
  <si>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</si>
  <si>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</si>
  <si>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</si>
  <si>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</si>
  <si>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</si>
  <si>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</si>
  <si>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</si>
  <si>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</si>
  <si>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</si>
  <si>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</si>
  <si>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</si>
  <si>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</si>
  <si>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</si>
  <si>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</si>
  <si>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</si>
  <si>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</si>
  <si>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</si>
  <si>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</si>
  <si>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</si>
  <si>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</si>
  <si>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</si>
  <si>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</si>
  <si>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</si>
  <si>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</si>
  <si>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</si>
  <si>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</si>
  <si>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</si>
  <si>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</si>
  <si>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</si>
  <si>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</si>
  <si>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</si>
  <si>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</si>
  <si>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</si>
  <si>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</si>
  <si>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</si>
  <si>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</si>
  <si>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</si>
  <si>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</si>
  <si>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</si>
  <si>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</si>
  <si>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</si>
  <si>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</si>
  <si>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</si>
  <si>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</si>
  <si>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</si>
  <si>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</si>
  <si>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</si>
  <si>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</si>
  <si>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</si>
  <si>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</si>
  <si>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</si>
  <si>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</si>
  <si>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</si>
  <si>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</si>
  <si>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</si>
  <si>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</si>
  <si>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</si>
  <si>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</si>
  <si>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</si>
  <si>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</si>
  <si>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</si>
  <si>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</si>
  <si>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</si>
  <si>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</si>
  <si>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</si>
  <si>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</si>
  <si>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</si>
  <si>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</si>
  <si>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</si>
  <si>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</si>
  <si>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</si>
  <si>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</si>
  <si>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</si>
  <si>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</si>
  <si>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</si>
  <si>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</si>
  <si>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</si>
  <si>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</si>
  <si>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</si>
  <si>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</si>
  <si>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</si>
  <si>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</si>
  <si>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</si>
  <si>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</si>
  <si>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</si>
  <si>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</si>
  <si>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</si>
  <si>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</si>
  <si>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</si>
  <si>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</si>
  <si>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</si>
  <si>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</si>
  <si>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</si>
  <si>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</si>
  <si>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</si>
  <si>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</si>
  <si>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</si>
  <si>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</si>
  <si>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</si>
  <si>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</si>
  <si>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</si>
  <si>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</si>
  <si>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</si>
  <si>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</si>
  <si>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</si>
  <si>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</si>
  <si>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</si>
  <si>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</si>
  <si>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</si>
  <si>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</si>
  <si>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</si>
  <si>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</si>
  <si>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</si>
  <si>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</si>
  <si>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</si>
  <si>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</si>
  <si>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</si>
  <si>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</si>
  <si>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</si>
  <si>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</si>
  <si>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</si>
  <si>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</si>
  <si>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</si>
  <si>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</si>
  <si>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</si>
  <si>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</si>
  <si>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</si>
  <si>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</si>
  <si>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</si>
  <si>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</si>
  <si>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</si>
  <si>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</si>
  <si>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</si>
  <si>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</si>
  <si>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</si>
  <si>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</si>
  <si>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</si>
  <si>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</si>
  <si>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</si>
  <si>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</si>
  <si>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</si>
  <si>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</si>
  <si>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</si>
  <si>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</si>
  <si>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</si>
  <si>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</si>
  <si>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</si>
  <si>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</si>
  <si>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</si>
  <si>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</si>
  <si>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</si>
  <si>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</si>
  <si>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</si>
  <si>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</si>
  <si>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</si>
  <si>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</si>
  <si>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</si>
  <si>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</si>
  <si>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</si>
  <si>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</si>
  <si>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</si>
  <si>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</si>
  <si>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</si>
  <si>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</si>
  <si>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</si>
  <si>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</si>
  <si>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</si>
  <si>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</si>
  <si>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</si>
  <si>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</si>
  <si>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</si>
  <si>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</si>
  <si>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</si>
  <si>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</si>
  <si>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</si>
  <si>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</si>
  <si>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</si>
  <si>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</si>
  <si>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</si>
  <si>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</si>
  <si>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</si>
  <si>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</si>
  <si>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</si>
  <si>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</si>
  <si>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</si>
  <si>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</si>
  <si>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</si>
  <si>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</si>
  <si>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</si>
  <si>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</si>
  <si>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</si>
  <si>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</si>
  <si>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</si>
  <si>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</si>
  <si>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</si>
  <si>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</si>
  <si>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</si>
  <si>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</si>
  <si>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</si>
  <si>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</si>
  <si>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</si>
  <si>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</si>
  <si>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</si>
  <si>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</si>
  <si>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</si>
  <si>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</si>
  <si>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</si>
  <si>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</si>
  <si>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</si>
  <si>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</si>
  <si>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</si>
  <si>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</si>
  <si>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</si>
  <si>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</si>
  <si>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</si>
  <si>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</si>
  <si>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</si>
  <si>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</si>
  <si>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</si>
  <si>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</si>
  <si>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</si>
  <si>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</si>
  <si>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</si>
  <si>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</si>
  <si>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</si>
  <si>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</si>
  <si>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</si>
  <si>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</si>
  <si>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</si>
  <si>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</si>
  <si>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</si>
  <si>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</si>
  <si>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</si>
  <si>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</si>
  <si>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</si>
  <si>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</si>
  <si>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</si>
  <si>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</si>
  <si>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</si>
  <si>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</si>
  <si>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</si>
  <si>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</si>
  <si>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</si>
  <si>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</si>
  <si>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</si>
  <si>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</si>
  <si>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</si>
  <si>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</si>
  <si>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</si>
  <si>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</si>
  <si>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</si>
  <si>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</si>
  <si>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</si>
  <si>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</si>
  <si>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</si>
  <si>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</si>
  <si>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</si>
  <si>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</si>
  <si>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</si>
  <si>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</si>
  <si>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</si>
  <si>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</si>
  <si>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</si>
  <si>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</si>
  <si>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</si>
  <si>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</si>
  <si>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</si>
  <si>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</si>
  <si>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</si>
  <si>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</si>
  <si>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</si>
  <si>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</si>
  <si>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</si>
  <si>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</si>
  <si>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</si>
  <si>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</si>
  <si>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</si>
  <si>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</si>
  <si>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</si>
  <si>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</si>
  <si>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</si>
  <si>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</si>
  <si>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</si>
  <si>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</si>
  <si>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</si>
  <si>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</si>
  <si>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</si>
  <si>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</si>
  <si>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</si>
  <si>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</si>
  <si>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</si>
  <si>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</si>
  <si>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</si>
  <si>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</si>
  <si>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</si>
  <si>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</si>
  <si>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</si>
  <si>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</si>
  <si>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</si>
  <si>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</si>
  <si>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</si>
  <si>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</si>
  <si>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</si>
  <si>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</si>
  <si>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</si>
  <si>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</si>
  <si>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</si>
  <si>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</si>
  <si>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</si>
  <si>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</si>
  <si>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</si>
  <si>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</si>
  <si>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</si>
  <si>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</si>
  <si>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</si>
  <si>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</si>
  <si>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</si>
  <si>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</si>
  <si>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</si>
  <si>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</si>
  <si>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</si>
  <si>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</si>
  <si>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</si>
  <si>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</si>
  <si>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</si>
  <si>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</si>
  <si>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</si>
  <si>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</si>
  <si>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</si>
  <si>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</si>
  <si>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</si>
  <si>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</si>
  <si>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</si>
  <si>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</si>
  <si>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</si>
  <si>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</si>
  <si>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</si>
  <si>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</si>
  <si>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</si>
  <si>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</si>
  <si>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</si>
  <si>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</si>
  <si>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</si>
  <si>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</si>
  <si>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</si>
  <si>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</si>
  <si>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</si>
  <si>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</si>
  <si>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</si>
  <si>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</si>
  <si>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</si>
  <si>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</si>
  <si>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</si>
  <si>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</si>
  <si>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</si>
  <si>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</si>
  <si>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</si>
  <si>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</si>
  <si>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</si>
  <si>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</si>
  <si>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</si>
  <si>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</si>
  <si>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</si>
  <si>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</si>
  <si>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</si>
  <si>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</si>
  <si>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</si>
  <si>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</si>
  <si>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</si>
  <si>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</si>
  <si>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</si>
  <si>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</si>
  <si>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</si>
  <si>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</si>
  <si>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</si>
  <si>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</si>
  <si>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</si>
  <si>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</si>
  <si>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</si>
  <si>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</si>
  <si>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</si>
  <si>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</si>
  <si>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</si>
  <si>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</si>
  <si>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</si>
  <si>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</si>
  <si>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</si>
  <si>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</si>
  <si>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</si>
  <si>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</si>
  <si>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</si>
  <si>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</si>
  <si>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</si>
  <si>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</si>
  <si>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</si>
  <si>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</si>
  <si>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</si>
  <si>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</si>
  <si>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</si>
  <si>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</si>
  <si>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</si>
  <si>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</si>
  <si>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</si>
  <si>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</si>
  <si>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</si>
  <si>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</si>
  <si>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</si>
  <si>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</si>
  <si>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</si>
  <si>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</si>
  <si>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</si>
  <si>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</si>
  <si>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</si>
  <si>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</si>
  <si>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</si>
  <si>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</si>
  <si>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</si>
  <si>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</si>
  <si>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</si>
  <si>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</si>
  <si>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</si>
  <si>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</si>
  <si>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</si>
  <si>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</si>
  <si>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</si>
  <si>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</si>
  <si>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</si>
  <si>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</si>
  <si>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</si>
  <si>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</si>
  <si>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</si>
  <si>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</si>
  <si>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</si>
  <si>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</si>
  <si>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</si>
  <si>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</si>
  <si>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</si>
  <si>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</si>
  <si>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</si>
  <si>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</si>
  <si>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</si>
  <si>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</si>
  <si>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</si>
  <si>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</si>
  <si>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</si>
  <si>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</si>
  <si>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</si>
  <si>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</si>
  <si>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</si>
  <si>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</si>
  <si>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</si>
  <si>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</si>
  <si>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</si>
  <si>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</si>
  <si>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</si>
  <si>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</si>
  <si>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</si>
  <si>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</si>
  <si>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</si>
  <si>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</si>
  <si>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</si>
  <si>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</si>
  <si>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</si>
  <si>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</si>
  <si>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</si>
  <si>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</si>
  <si>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</si>
  <si>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</si>
  <si>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</si>
  <si>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</si>
  <si>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</si>
  <si>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</si>
  <si>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</si>
  <si>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</si>
  <si>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</si>
  <si>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</si>
  <si>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</si>
  <si>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</si>
  <si>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</si>
  <si>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</si>
  <si>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</si>
  <si>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</si>
  <si>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</si>
  <si>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</si>
  <si>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</si>
  <si>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</si>
  <si>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</si>
  <si>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</si>
  <si>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</si>
  <si>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</si>
  <si>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</si>
  <si>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</si>
  <si>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</si>
  <si>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</si>
  <si>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</si>
  <si>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</si>
  <si>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</si>
  <si>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</si>
  <si>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</si>
  <si>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</si>
  <si>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</si>
  <si>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</si>
  <si>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</si>
  <si>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</si>
  <si>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</si>
  <si>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</si>
  <si>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</si>
  <si>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</si>
  <si>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</si>
  <si>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</si>
  <si>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</si>
  <si>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</si>
  <si>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</si>
  <si>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</si>
  <si>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</si>
  <si>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</si>
  <si>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</si>
  <si>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</si>
  <si>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</si>
  <si>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</si>
  <si>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</si>
  <si>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</si>
  <si>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</si>
  <si>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</si>
  <si>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</si>
  <si>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</si>
  <si>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</si>
  <si>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</si>
  <si>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</si>
  <si>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</si>
  <si>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</si>
  <si>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</si>
  <si>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</si>
  <si>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</si>
  <si>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</si>
  <si>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</si>
  <si>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</si>
  <si>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</si>
  <si>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</si>
  <si>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</si>
  <si>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</si>
  <si>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</si>
  <si>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</si>
  <si>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</si>
  <si>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</si>
  <si>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</si>
  <si>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</si>
  <si>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</si>
  <si>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</si>
  <si>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</si>
  <si>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</si>
  <si>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</si>
  <si>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</si>
  <si>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</si>
  <si>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</si>
  <si>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</si>
  <si>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</si>
  <si>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</si>
  <si>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</si>
  <si>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</si>
  <si>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</si>
  <si>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</si>
  <si>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</si>
  <si>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</si>
  <si>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</si>
  <si>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</si>
  <si>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</si>
  <si>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</si>
  <si>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</si>
  <si>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</si>
  <si>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</si>
  <si>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</si>
  <si>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</si>
  <si>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</si>
  <si>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</si>
  <si>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</si>
  <si>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</si>
  <si>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</si>
  <si>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</si>
  <si>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</si>
  <si>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</si>
  <si>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</si>
  <si>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</si>
  <si>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</si>
  <si>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</si>
  <si>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</si>
  <si>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</si>
  <si>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</si>
  <si>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</si>
  <si>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</si>
  <si>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</si>
  <si>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</si>
  <si>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</si>
  <si>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</si>
  <si>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</si>
  <si>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</si>
  <si>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</si>
  <si>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</si>
  <si>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</si>
  <si>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</si>
  <si>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</si>
  <si>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</si>
  <si>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</si>
  <si>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</si>
  <si>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</si>
  <si>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</si>
  <si>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</si>
  <si>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</si>
  <si>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</si>
  <si>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</si>
  <si>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</si>
  <si>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</si>
  <si>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</si>
  <si>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</si>
  <si>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</si>
  <si>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</si>
  <si>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</si>
  <si>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</si>
  <si>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</si>
  <si>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</si>
  <si>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</si>
  <si>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</si>
  <si>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</si>
  <si>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</si>
  <si>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</si>
  <si>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</si>
  <si>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</si>
  <si>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</si>
  <si>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</si>
  <si>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</si>
  <si>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</si>
  <si>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</si>
  <si>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</si>
  <si>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</si>
  <si>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</si>
  <si>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</si>
  <si>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</si>
  <si>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</si>
  <si>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</si>
  <si>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</si>
  <si>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</si>
  <si>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</si>
  <si>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</si>
  <si>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</si>
  <si>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</si>
  <si>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</si>
  <si>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</si>
  <si>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</si>
  <si>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</si>
  <si>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</si>
  <si>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</si>
  <si>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</si>
  <si>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</si>
  <si>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</si>
  <si>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</si>
  <si>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</si>
  <si>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</si>
  <si>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</si>
  <si>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</si>
  <si>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</si>
  <si>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</si>
  <si>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</si>
  <si>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</si>
  <si>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</si>
  <si>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</si>
  <si>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</si>
  <si>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</si>
  <si>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</si>
  <si>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</si>
  <si>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</si>
  <si>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</si>
  <si>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</si>
  <si>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</si>
  <si>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</si>
  <si>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</si>
  <si>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</si>
  <si>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</si>
  <si>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</si>
  <si>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</si>
  <si>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</si>
  <si>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</si>
  <si>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</si>
  <si>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</si>
  <si>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</si>
  <si>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</si>
  <si>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</si>
  <si>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</si>
  <si>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</si>
  <si>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</si>
  <si>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</si>
  <si>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</si>
  <si>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</si>
  <si>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</si>
  <si>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</si>
  <si>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</si>
  <si>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</si>
  <si>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</si>
  <si>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</si>
  <si>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</si>
  <si>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</si>
  <si>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</si>
  <si>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</si>
  <si>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</si>
  <si>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</si>
  <si>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</si>
  <si>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</si>
  <si>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</si>
  <si>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</si>
  <si>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</si>
  <si>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</si>
  <si>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</si>
  <si>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</si>
  <si>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</si>
  <si>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</si>
  <si>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</si>
  <si>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</si>
  <si>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</si>
  <si>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</si>
  <si>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</si>
  <si>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</si>
  <si>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</si>
  <si>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</si>
  <si>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</si>
  <si>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</si>
  <si>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</si>
  <si>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</si>
  <si>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</si>
  <si>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</si>
  <si>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</si>
  <si>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</si>
  <si>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</si>
  <si>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</si>
  <si>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</si>
  <si>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</si>
  <si>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</si>
  <si>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</si>
  <si>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</si>
  <si>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</si>
  <si>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</si>
  <si>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</si>
  <si>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</si>
  <si>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</si>
  <si>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</si>
  <si>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</si>
  <si>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</si>
  <si>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</si>
  <si>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</si>
  <si>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</si>
  <si>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</si>
  <si>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</si>
  <si>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</si>
  <si>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</si>
  <si>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</si>
  <si>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</si>
  <si>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</si>
  <si>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</si>
  <si>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</si>
  <si>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</si>
  <si>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</si>
  <si>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</si>
  <si>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</si>
  <si>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</si>
  <si>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</si>
  <si>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</si>
  <si>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</si>
  <si>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</si>
  <si>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</si>
  <si>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</si>
  <si>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</si>
  <si>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</si>
  <si>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</si>
  <si>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</si>
  <si>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</si>
  <si>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</si>
  <si>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</si>
  <si>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</si>
  <si>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</si>
  <si>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</si>
  <si>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</si>
  <si>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</si>
  <si>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</si>
  <si>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</si>
  <si>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</si>
  <si>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</si>
  <si>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</si>
  <si>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</si>
  <si>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</si>
  <si>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</si>
  <si>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</si>
  <si>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</si>
  <si>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</si>
  <si>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</si>
  <si>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</si>
  <si>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</si>
  <si>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</si>
  <si>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</si>
  <si>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</si>
  <si>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</si>
  <si>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</si>
  <si>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</si>
  <si>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</si>
  <si>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</si>
  <si>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</si>
  <si>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</si>
  <si>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</si>
  <si>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</si>
  <si>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</si>
  <si>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</si>
  <si>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</si>
  <si>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</si>
  <si>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</si>
  <si>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</si>
  <si>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</si>
  <si>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</si>
  <si>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</si>
  <si>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</si>
  <si>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</si>
  <si>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</si>
  <si>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</si>
  <si>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</si>
  <si>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</si>
  <si>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</si>
  <si>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</si>
  <si>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</si>
  <si>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</si>
  <si>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</si>
  <si>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</si>
  <si>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</si>
  <si>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</si>
  <si>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</si>
  <si>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</si>
  <si>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</si>
  <si>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</si>
  <si>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</si>
  <si>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</si>
  <si>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</si>
  <si>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</si>
  <si>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</si>
  <si>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</si>
  <si>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</si>
  <si>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</si>
  <si>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</si>
  <si>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</si>
  <si>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</si>
  <si>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</si>
  <si>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</si>
  <si>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</si>
  <si>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</si>
  <si>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</si>
  <si>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</si>
  <si>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</si>
  <si>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</si>
  <si>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</si>
  <si>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</si>
  <si>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</si>
  <si>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</si>
  <si>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</si>
  <si>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</si>
  <si>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</si>
  <si>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</si>
  <si>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</si>
  <si>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</si>
  <si>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</si>
  <si>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</si>
  <si>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</si>
  <si>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</si>
  <si>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</si>
  <si>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</si>
  <si>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</si>
  <si>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</si>
  <si>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</si>
  <si>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</si>
  <si>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</si>
  <si>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</si>
  <si>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</si>
  <si>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</si>
  <si>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</si>
  <si>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</si>
  <si>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</si>
  <si>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</si>
  <si>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</si>
  <si>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</si>
  <si>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</si>
  <si>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</si>
  <si>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</si>
  <si>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</si>
  <si>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</si>
  <si>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</si>
  <si>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</si>
  <si>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</si>
  <si>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</si>
  <si>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</si>
  <si>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</si>
  <si>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</si>
  <si>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</si>
  <si>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</si>
  <si>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</si>
  <si>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</si>
  <si>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</si>
  <si>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</si>
  <si>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</si>
  <si>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</si>
  <si>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</si>
  <si>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</si>
  <si>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</si>
  <si>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</si>
  <si>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</si>
  <si>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</si>
  <si>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</si>
  <si>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</si>
  <si>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</si>
  <si>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</si>
  <si>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</si>
  <si>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</si>
  <si>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</si>
  <si>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</si>
  <si>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</si>
  <si>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</si>
  <si>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</si>
  <si>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</si>
  <si>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</si>
  <si>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</si>
  <si>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</si>
  <si>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</si>
  <si>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</si>
  <si>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</si>
  <si>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</si>
  <si>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</si>
  <si>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</si>
  <si>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</si>
  <si>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</si>
  <si>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</si>
  <si>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</si>
  <si>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</si>
  <si>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</si>
  <si>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</si>
  <si>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</si>
  <si>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</si>
  <si>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</si>
  <si>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</si>
  <si>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</si>
  <si>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</si>
  <si>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</si>
  <si>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</si>
  <si>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</si>
  <si>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</si>
  <si>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</si>
  <si>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</si>
  <si>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</si>
  <si>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</si>
  <si>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</si>
  <si>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</si>
  <si>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</si>
  <si>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</si>
  <si>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</si>
  <si>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</si>
  <si>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</si>
  <si>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</si>
  <si>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</si>
  <si>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</si>
  <si>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</si>
  <si>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</si>
  <si>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</si>
  <si>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</si>
  <si>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</si>
  <si>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</si>
  <si>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</si>
  <si>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</si>
  <si>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</si>
  <si>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</si>
  <si>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</si>
  <si>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</si>
  <si>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</si>
  <si>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</si>
  <si>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</si>
  <si>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</si>
  <si>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</si>
  <si>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</si>
  <si>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</si>
  <si>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</si>
  <si>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</si>
  <si>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</si>
  <si>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</si>
  <si>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</si>
  <si>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</si>
  <si>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</si>
  <si>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</si>
  <si>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</si>
  <si>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</si>
  <si>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</si>
  <si>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</si>
  <si>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</si>
  <si>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</si>
  <si>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</si>
  <si>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</si>
  <si>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</si>
  <si>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</si>
  <si>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</si>
  <si>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</si>
  <si>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</si>
  <si>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</si>
  <si>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</si>
  <si>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</si>
  <si>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</si>
  <si>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</si>
  <si>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</si>
  <si>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</si>
  <si>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</si>
  <si>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</si>
  <si>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</si>
  <si>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</si>
  <si>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</si>
  <si>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</si>
  <si>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</si>
  <si>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</si>
  <si>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</si>
  <si>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</si>
  <si>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</si>
  <si>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</si>
  <si>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</si>
  <si>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</si>
  <si>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</si>
  <si>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</si>
  <si>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</si>
  <si>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</si>
  <si>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</si>
  <si>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</si>
  <si>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</si>
  <si>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</si>
  <si>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</si>
  <si>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</si>
  <si>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</si>
  <si>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</si>
  <si>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</si>
  <si>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</si>
  <si>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</si>
  <si>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</si>
  <si>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</si>
  <si>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</si>
  <si>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</si>
  <si>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</si>
  <si>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</si>
  <si>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</si>
  <si>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</si>
  <si>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</si>
  <si>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</si>
  <si>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</si>
  <si>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</si>
  <si>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</si>
  <si>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</si>
  <si>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</si>
  <si>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</si>
  <si>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</si>
  <si>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</si>
  <si>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</si>
  <si>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</si>
  <si>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</si>
  <si>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</si>
  <si>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</si>
  <si>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</si>
  <si>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</si>
  <si>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</si>
  <si>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</si>
  <si>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</si>
  <si>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</si>
  <si>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</si>
  <si>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</si>
  <si>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</si>
  <si>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</si>
  <si>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</si>
  <si>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</si>
  <si>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</si>
  <si>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</si>
  <si>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</si>
  <si>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</si>
  <si>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</si>
  <si>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</si>
  <si>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</si>
  <si>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</si>
  <si>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</si>
  <si>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</si>
  <si>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</si>
  <si>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</si>
  <si>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</si>
  <si>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</si>
  <si>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</si>
  <si>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</si>
  <si>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</si>
  <si>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</si>
  <si>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</si>
  <si>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</si>
  <si>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</si>
  <si>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</si>
  <si>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</si>
  <si>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</si>
  <si>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</si>
  <si>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</si>
  <si>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</si>
  <si>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</si>
  <si>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</si>
  <si>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</si>
  <si>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</si>
  <si>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</si>
  <si>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</si>
  <si>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</si>
  <si>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</si>
  <si>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</si>
  <si>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</si>
  <si>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</si>
  <si>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</si>
  <si>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</si>
  <si>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</si>
  <si>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</si>
  <si>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</si>
  <si>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</si>
  <si>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</si>
  <si>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</si>
  <si>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</si>
  <si>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</si>
  <si>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</si>
  <si>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</si>
  <si>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</si>
  <si>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</si>
  <si>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</si>
  <si>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</si>
  <si>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</si>
  <si>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</si>
  <si>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</si>
  <si>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</si>
  <si>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</si>
  <si>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</si>
  <si>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</si>
  <si>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</si>
  <si>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</si>
  <si>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</si>
  <si>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</si>
  <si>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</si>
  <si>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</si>
  <si>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</si>
  <si>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</si>
  <si>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</si>
  <si>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</si>
  <si>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</si>
  <si>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</si>
  <si>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</si>
  <si>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</si>
  <si>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</si>
  <si>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</si>
  <si>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</si>
  <si>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</si>
  <si>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</si>
  <si>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</si>
  <si>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</si>
  <si>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</si>
  <si>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</si>
  <si>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</si>
  <si>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</si>
  <si>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</si>
  <si>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</si>
  <si>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</si>
  <si>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</si>
  <si>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</si>
  <si>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</si>
  <si>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</si>
  <si>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</si>
  <si>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</si>
  <si>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</si>
  <si>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</si>
  <si>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</si>
  <si>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</si>
  <si>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</si>
  <si>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</si>
  <si>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</si>
  <si>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</si>
  <si>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</si>
  <si>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</si>
  <si>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</si>
  <si>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</si>
  <si>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</si>
  <si>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</si>
  <si>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</si>
  <si>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</si>
  <si>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</si>
  <si>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</si>
  <si>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</si>
  <si>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</si>
  <si>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</si>
  <si>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</si>
  <si>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</si>
  <si>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</si>
  <si>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</si>
  <si>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</si>
  <si>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</si>
  <si>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</si>
  <si>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</si>
  <si>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</si>
  <si>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</si>
  <si>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</si>
  <si>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</si>
  <si>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</si>
  <si>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</si>
  <si>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</si>
  <si>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</si>
  <si>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</si>
  <si>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</si>
  <si>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</si>
  <si>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</si>
  <si>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</si>
  <si>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</si>
  <si>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</si>
  <si>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</si>
  <si>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</si>
  <si>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</si>
  <si>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</si>
  <si>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</si>
  <si>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</si>
  <si>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</si>
  <si>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</si>
  <si>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</si>
  <si>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</si>
  <si>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</si>
  <si>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</si>
  <si>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</si>
  <si>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</si>
  <si>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</si>
  <si>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</si>
  <si>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</si>
  <si>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</si>
  <si>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</si>
  <si>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</si>
  <si>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</si>
  <si>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</si>
  <si>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</si>
  <si>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</si>
  <si>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</si>
  <si>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</si>
  <si>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</si>
  <si>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</si>
  <si>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</si>
  <si>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</si>
  <si>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</si>
  <si>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</si>
  <si>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</si>
  <si>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</si>
  <si>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</si>
  <si>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</si>
  <si>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</si>
  <si>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</si>
  <si>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</si>
  <si>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</si>
  <si>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</si>
  <si>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</si>
  <si>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</si>
  <si>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</si>
  <si>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</si>
  <si>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</si>
  <si>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</si>
  <si>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</si>
  <si>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</si>
  <si>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</si>
  <si>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</si>
  <si>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</si>
  <si>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</si>
  <si>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</si>
  <si>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</si>
  <si>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</si>
  <si>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</si>
  <si>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</si>
  <si>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</si>
  <si>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</si>
  <si>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</si>
  <si>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</si>
  <si>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</si>
  <si>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</si>
  <si>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</si>
  <si>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</si>
  <si>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</si>
  <si>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</si>
  <si>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</si>
  <si>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</si>
  <si>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</si>
  <si>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</si>
  <si>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</si>
  <si>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</si>
  <si>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</si>
  <si>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</si>
  <si>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</si>
  <si>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</si>
  <si>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</si>
  <si>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</si>
  <si>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</si>
  <si>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</si>
  <si>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</si>
  <si>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</si>
  <si>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</si>
  <si>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</si>
  <si>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</si>
  <si>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</si>
  <si>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</si>
  <si>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</si>
  <si>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</si>
  <si>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</si>
  <si>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</si>
  <si>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</si>
  <si>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</si>
  <si>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</si>
  <si>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</si>
  <si>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</si>
  <si>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</si>
  <si>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</si>
  <si>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</si>
  <si>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</si>
  <si>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</si>
  <si>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</si>
  <si>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</si>
  <si>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</si>
  <si>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</si>
  <si>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</si>
  <si>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</si>
  <si>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</si>
  <si>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</si>
  <si>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</si>
  <si>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</si>
  <si>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</si>
  <si>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</si>
  <si>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</si>
  <si>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</si>
  <si>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</si>
  <si>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</si>
  <si>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</si>
  <si>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</si>
  <si>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</si>
  <si>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</si>
  <si>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</si>
  <si>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</si>
  <si>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</si>
  <si>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</si>
  <si>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</si>
  <si>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</si>
  <si>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</si>
  <si>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</si>
  <si>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</si>
  <si>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</si>
  <si>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</si>
  <si>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</si>
  <si>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</si>
  <si>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</si>
  <si>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</si>
  <si>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</si>
  <si>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</si>
  <si>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</si>
  <si>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</si>
  <si>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</si>
  <si>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</si>
  <si>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</si>
  <si>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</si>
  <si>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</si>
  <si>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</si>
  <si>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</si>
  <si>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</si>
  <si>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</si>
  <si>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</si>
  <si>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</si>
  <si>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</si>
  <si>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</si>
  <si>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</si>
  <si>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</si>
  <si>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</si>
  <si>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</si>
  <si>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</si>
  <si>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</si>
  <si>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</si>
  <si>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</si>
  <si>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</si>
  <si>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</si>
  <si>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</si>
  <si>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</si>
  <si>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</si>
  <si>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</si>
  <si>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</si>
  <si>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</si>
  <si>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</si>
  <si>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</si>
  <si>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</si>
  <si>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</si>
  <si>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</si>
  <si>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</si>
  <si>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</si>
  <si>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</si>
  <si>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</si>
  <si>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</si>
  <si>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</si>
  <si>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</si>
  <si>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</si>
  <si>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</si>
  <si>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</si>
  <si>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</si>
  <si>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</si>
  <si>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</si>
  <si>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</si>
  <si>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</si>
  <si>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</si>
  <si>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</si>
  <si>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</si>
  <si>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</si>
  <si>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</si>
  <si>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</si>
  <si>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</si>
  <si>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</si>
  <si>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</si>
  <si>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</si>
  <si>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</si>
  <si>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</si>
  <si>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</si>
  <si>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</si>
  <si>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</si>
  <si>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</si>
  <si>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</si>
  <si>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</si>
  <si>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</si>
  <si>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</si>
  <si>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</si>
  <si>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</si>
  <si>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</si>
  <si>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</si>
  <si>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</si>
  <si>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</si>
  <si>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</si>
  <si>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</si>
  <si>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</si>
  <si>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</si>
  <si>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</si>
  <si>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</si>
  <si>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</si>
  <si>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</si>
  <si>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</si>
  <si>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</si>
  <si>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</si>
  <si>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</si>
  <si>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</si>
  <si>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</si>
  <si>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</si>
  <si>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</si>
  <si>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</si>
  <si>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</si>
  <si>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</si>
  <si>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</si>
  <si>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</si>
  <si>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</si>
  <si>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</si>
  <si>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</si>
  <si>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</si>
  <si>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</si>
  <si>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</si>
  <si>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</si>
  <si>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</si>
  <si>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</si>
  <si>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</si>
  <si>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</si>
  <si>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</si>
  <si>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</si>
  <si>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</si>
  <si>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</si>
  <si>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</si>
  <si>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</si>
  <si>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</si>
  <si>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</si>
  <si>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</si>
  <si>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</si>
  <si>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</si>
  <si>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</si>
  <si>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</si>
  <si>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</si>
  <si>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</si>
  <si>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</si>
  <si>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</si>
  <si>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</si>
  <si>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</si>
  <si>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</si>
  <si>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</si>
  <si>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</si>
  <si>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</si>
  <si>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</si>
  <si>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</si>
  <si>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</si>
  <si>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</si>
  <si>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</si>
  <si>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</si>
  <si>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</si>
  <si>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</si>
  <si>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</si>
  <si>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</si>
  <si>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</si>
  <si>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</si>
  <si>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</si>
  <si>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</si>
  <si>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</si>
  <si>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</si>
  <si>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</si>
  <si>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</si>
  <si>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</si>
  <si>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</si>
  <si>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</si>
  <si>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</si>
  <si>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</si>
  <si>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</si>
  <si>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</si>
  <si>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</si>
  <si>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</si>
  <si>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</si>
  <si>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</si>
  <si>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</si>
  <si>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</si>
  <si>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</si>
  <si>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</si>
  <si>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</si>
  <si>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</si>
  <si>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</si>
  <si>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</si>
  <si>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</si>
  <si>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</si>
  <si>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</si>
  <si>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</si>
  <si>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</si>
  <si>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</si>
  <si>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</si>
  <si>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</si>
  <si>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</si>
  <si>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</si>
  <si>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</si>
  <si>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</si>
  <si>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</si>
  <si>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</si>
  <si>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</si>
  <si>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</si>
  <si>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</si>
  <si>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</si>
  <si>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</si>
  <si>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</si>
  <si>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</si>
  <si>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</si>
  <si>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</si>
  <si>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</si>
  <si>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</si>
  <si>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</si>
  <si>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</si>
  <si>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</si>
  <si>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</si>
  <si>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</si>
  <si>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</si>
  <si>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</si>
  <si>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</si>
  <si>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</si>
  <si>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</si>
  <si>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</si>
  <si>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</si>
  <si>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</si>
  <si>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</si>
  <si>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</si>
  <si>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</si>
  <si>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</si>
  <si>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</si>
  <si>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</si>
  <si>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</si>
  <si>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</si>
  <si>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</si>
  <si>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</si>
  <si>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</si>
  <si>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</si>
  <si>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</si>
  <si>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</si>
  <si>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</si>
  <si>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</si>
  <si>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</si>
  <si>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</si>
  <si>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</si>
  <si>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</si>
  <si>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</si>
  <si>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</si>
  <si>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</si>
  <si>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</si>
  <si>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</si>
  <si>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</si>
  <si>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</si>
  <si>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</si>
  <si>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</si>
  <si>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</si>
  <si>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</si>
  <si>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</si>
  <si>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</si>
  <si>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</si>
  <si>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</si>
  <si>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</si>
  <si>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</si>
  <si>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</si>
  <si>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</si>
  <si>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</si>
  <si>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</si>
  <si>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</si>
  <si>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</si>
  <si>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</si>
  <si>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</si>
  <si>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</si>
  <si>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</si>
  <si>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</si>
  <si>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</si>
  <si>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</si>
  <si>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</si>
  <si>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</si>
  <si>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</si>
  <si>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</si>
  <si>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</si>
  <si>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</si>
  <si>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</si>
  <si>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</si>
  <si>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</si>
  <si>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</si>
  <si>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</si>
  <si>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</si>
  <si>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</si>
  <si>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</si>
  <si>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</si>
  <si>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</si>
  <si>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</si>
  <si>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</si>
  <si>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</si>
  <si>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</si>
  <si>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</si>
  <si>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</si>
  <si>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</si>
  <si>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</si>
  <si>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</si>
  <si>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</si>
  <si>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</si>
  <si>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</si>
  <si>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</si>
  <si>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</si>
  <si>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</si>
  <si>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</si>
  <si>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</si>
  <si>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</si>
  <si>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</si>
  <si>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</si>
  <si>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</si>
  <si>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</si>
  <si>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</si>
  <si>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</si>
  <si>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</si>
  <si>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</si>
  <si>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</si>
  <si>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</si>
  <si>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</si>
  <si>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</si>
  <si>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</si>
  <si>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</si>
  <si>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</si>
  <si>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</si>
  <si>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</si>
  <si>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</si>
  <si>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</si>
  <si>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</si>
  <si>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</si>
  <si>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</si>
  <si>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</si>
  <si>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</si>
  <si>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</si>
  <si>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</si>
  <si>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</si>
  <si>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</si>
  <si>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</si>
  <si>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</si>
  <si>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</si>
  <si>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</si>
  <si>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</si>
  <si>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</si>
  <si>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</si>
  <si>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</si>
  <si>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</si>
  <si>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</si>
  <si>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</si>
  <si>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</si>
  <si>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</si>
  <si>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</si>
  <si>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</si>
  <si>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</si>
  <si>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</si>
  <si>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</si>
  <si>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</si>
  <si>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</si>
  <si>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</si>
  <si>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</si>
  <si>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</si>
  <si>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</si>
  <si>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</si>
  <si>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</si>
  <si>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</si>
  <si>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</si>
  <si>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</si>
  <si>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</si>
  <si>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</si>
  <si>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</si>
  <si>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</si>
  <si>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</si>
  <si>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</si>
  <si>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</si>
  <si>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</si>
  <si>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</si>
  <si>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</si>
  <si>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</si>
  <si>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</si>
  <si>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</si>
  <si>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</si>
  <si>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</si>
  <si>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</si>
  <si>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</si>
  <si>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</si>
  <si>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</si>
  <si>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</si>
  <si>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</si>
  <si>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</si>
  <si>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</si>
  <si>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</si>
  <si>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</si>
  <si>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</si>
  <si>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</si>
  <si>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</si>
  <si>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</si>
  <si>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</si>
  <si>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</si>
  <si>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</si>
  <si>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</si>
  <si>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</si>
  <si>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</si>
  <si>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</si>
  <si>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</si>
  <si>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</si>
  <si>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</si>
  <si>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</si>
  <si>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</si>
  <si>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</si>
  <si>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</si>
  <si>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</si>
  <si>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</si>
  <si>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</si>
  <si>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</si>
  <si>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</si>
  <si>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</si>
  <si>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</si>
  <si>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</si>
  <si>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</si>
  <si>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</si>
  <si>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</si>
  <si>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</si>
  <si>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</si>
  <si>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</si>
  <si>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</si>
  <si>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</si>
  <si>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</si>
  <si>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</si>
  <si>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</si>
  <si>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</si>
  <si>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</si>
  <si>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</si>
  <si>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</si>
  <si>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</si>
  <si>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</si>
  <si>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</si>
  <si>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</si>
  <si>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</si>
  <si>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</si>
  <si>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</si>
  <si>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</si>
  <si>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</si>
  <si>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</si>
  <si>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</si>
  <si>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</si>
  <si>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</si>
  <si>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</si>
  <si>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</si>
  <si>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</si>
  <si>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</si>
  <si>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</si>
  <si>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</si>
  <si>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</si>
  <si>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</si>
  <si>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</si>
  <si>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</si>
  <si>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</si>
  <si>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</si>
  <si>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</si>
  <si>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</si>
  <si>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</si>
  <si>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</si>
  <si>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</si>
  <si>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</si>
  <si>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</si>
  <si>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</si>
  <si>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</si>
  <si>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</si>
  <si>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</si>
  <si>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</si>
  <si>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</si>
  <si>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</si>
  <si>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</si>
  <si>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</si>
  <si>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</si>
  <si>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</si>
  <si>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</si>
  <si>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</si>
  <si>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</si>
  <si>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</si>
  <si>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</si>
  <si>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</si>
  <si>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</si>
  <si>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</si>
  <si>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</si>
  <si>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</si>
  <si>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</si>
  <si>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</si>
  <si>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</si>
  <si>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</si>
  <si>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</si>
  <si>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</si>
  <si>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</si>
  <si>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</si>
  <si>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</si>
  <si>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</si>
  <si>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</si>
  <si>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</si>
  <si>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</si>
  <si>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</si>
  <si>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</si>
  <si>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</si>
  <si>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</si>
  <si>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</si>
  <si>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</si>
  <si>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</si>
  <si>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</si>
  <si>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</si>
  <si>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</si>
  <si>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</si>
  <si>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</si>
  <si>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</si>
  <si>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</si>
  <si>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</si>
  <si>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</si>
  <si>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</si>
  <si>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</si>
  <si>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</si>
  <si>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</si>
  <si>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</si>
  <si>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</si>
  <si>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</si>
  <si>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</si>
  <si>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</si>
  <si>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</si>
  <si>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</si>
  <si>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</si>
  <si>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</si>
  <si>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</si>
  <si>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</si>
  <si>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</si>
  <si>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</si>
  <si>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</si>
  <si>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</si>
  <si>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</si>
  <si>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</si>
  <si>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</si>
  <si>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</si>
  <si>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</si>
  <si>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</si>
  <si>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</si>
  <si>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</si>
  <si>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</si>
  <si>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</si>
  <si>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</si>
  <si>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</si>
  <si>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</si>
  <si>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</si>
  <si>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</si>
  <si>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</si>
  <si>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</si>
  <si>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</si>
  <si>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</si>
  <si>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</si>
  <si>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</si>
  <si>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</si>
  <si>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</si>
  <si>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</si>
  <si>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</si>
  <si>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</si>
  <si>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</si>
  <si>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</si>
  <si>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</si>
  <si>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</si>
  <si>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</si>
  <si>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</si>
  <si>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</si>
  <si>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</si>
  <si>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</si>
  <si>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</si>
  <si>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</si>
  <si>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</si>
  <si>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</si>
  <si>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</si>
  <si>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</si>
  <si>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</si>
  <si>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</si>
  <si>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</si>
  <si>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</si>
  <si>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</si>
  <si>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</si>
  <si>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</si>
  <si>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</si>
  <si>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</si>
  <si>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</si>
  <si>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</si>
  <si>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</si>
  <si>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</si>
  <si>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</si>
  <si>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</si>
  <si>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</si>
  <si>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</si>
  <si>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</si>
  <si>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</si>
  <si>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</si>
  <si>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</si>
  <si>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</si>
  <si>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</si>
  <si>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</si>
  <si>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</si>
  <si>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</si>
  <si>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</si>
  <si>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</si>
  <si>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</si>
  <si>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</si>
  <si>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</si>
  <si>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</si>
  <si>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</si>
  <si>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</si>
  <si>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</si>
  <si>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</si>
  <si>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</si>
  <si>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</si>
  <si>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</si>
  <si>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</si>
  <si>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</si>
  <si>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</si>
  <si>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</si>
  <si>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</si>
  <si>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</si>
  <si>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</si>
  <si>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</si>
  <si>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</si>
  <si>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</si>
  <si>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</si>
  <si>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</si>
  <si>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</si>
  <si>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</si>
  <si>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</si>
  <si>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</si>
  <si>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</si>
  <si>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</si>
  <si>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</si>
  <si>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</si>
  <si>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</si>
  <si>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</si>
  <si>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</si>
  <si>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</si>
  <si>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</si>
  <si>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</si>
  <si>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</si>
  <si>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</si>
  <si>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</si>
  <si>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</si>
  <si>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</si>
  <si>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</si>
  <si>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</si>
  <si>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</si>
  <si>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</si>
  <si>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</si>
  <si>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</si>
  <si>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</si>
  <si>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</si>
  <si>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</si>
  <si>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</si>
  <si>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</si>
  <si>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</si>
  <si>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</si>
  <si>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</si>
  <si>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</si>
  <si>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</si>
  <si>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</si>
  <si>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</si>
  <si>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</si>
  <si>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</si>
  <si>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</si>
  <si>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</si>
  <si>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</si>
  <si>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</si>
  <si>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</si>
  <si>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</si>
  <si>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</si>
  <si>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</si>
  <si>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</si>
  <si>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</si>
  <si>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</si>
  <si>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</si>
  <si>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</si>
  <si>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</si>
  <si>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</si>
  <si>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</si>
  <si>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</si>
  <si>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</si>
  <si>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</si>
  <si>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</si>
  <si>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</si>
  <si>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</si>
  <si>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</si>
  <si>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</si>
  <si>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</si>
  <si>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</si>
  <si>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</si>
  <si>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</si>
  <si>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</si>
  <si>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</si>
  <si>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</si>
  <si>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</si>
  <si>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</si>
  <si>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</si>
  <si>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</si>
  <si>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</si>
  <si>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</si>
  <si>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</si>
  <si>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</si>
  <si>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</si>
  <si>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</si>
  <si>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</si>
  <si>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</si>
  <si>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</si>
  <si>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</si>
  <si>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</si>
  <si>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</si>
  <si>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</si>
  <si>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</si>
  <si>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</si>
  <si>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</si>
  <si>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</si>
  <si>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</si>
  <si>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</si>
  <si>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</si>
  <si>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</si>
  <si>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</si>
  <si>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</si>
  <si>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</si>
  <si>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</si>
  <si>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</si>
  <si>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</si>
  <si>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</si>
  <si>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</si>
  <si>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</si>
  <si>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</si>
  <si>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</si>
  <si>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</si>
  <si>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</si>
  <si>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</si>
  <si>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</si>
  <si>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</si>
  <si>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</si>
  <si>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</si>
  <si>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</si>
  <si>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</si>
  <si>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</si>
  <si>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</si>
  <si>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</si>
  <si>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</si>
  <si>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</si>
  <si>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</si>
  <si>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</si>
  <si>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</si>
  <si>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</si>
  <si>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</si>
  <si>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</si>
  <si>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</si>
  <si>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</si>
  <si>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</si>
  <si>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</si>
  <si>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</si>
  <si>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</si>
  <si>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</si>
  <si>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</si>
  <si>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</si>
  <si>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</si>
  <si>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</si>
  <si>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</si>
  <si>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</si>
  <si>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</si>
  <si>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</si>
  <si>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</si>
  <si>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</si>
  <si>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</si>
  <si>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</si>
  <si>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</si>
  <si>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</si>
  <si>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</si>
  <si>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</si>
  <si>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</si>
  <si>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</si>
  <si>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</si>
  <si>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</si>
  <si>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</si>
  <si>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</si>
  <si>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</si>
  <si>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</si>
  <si>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</si>
  <si>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</si>
  <si>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</si>
  <si>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</si>
  <si>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</si>
  <si>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</si>
  <si>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</si>
  <si>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</si>
  <si>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</si>
  <si>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</si>
  <si>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</si>
  <si>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</si>
  <si>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</si>
  <si>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</si>
  <si>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</si>
  <si>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</si>
  <si>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</si>
  <si>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</si>
  <si>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</si>
  <si>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</si>
  <si>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</si>
  <si>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</si>
  <si>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</si>
  <si>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</si>
  <si>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</si>
  <si>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</si>
  <si>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</si>
  <si>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</si>
  <si>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</si>
  <si>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</si>
  <si>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</si>
  <si>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</si>
  <si>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</si>
  <si>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</si>
  <si>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</si>
  <si>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</si>
  <si>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</si>
  <si>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</si>
  <si>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</si>
  <si>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</si>
  <si>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</si>
  <si>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</si>
  <si>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</si>
  <si>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</si>
  <si>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</si>
  <si>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</si>
  <si>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</si>
  <si>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</si>
  <si>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</si>
  <si>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</si>
  <si>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</si>
  <si>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</si>
  <si>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</si>
  <si>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</si>
  <si>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</si>
  <si>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</si>
  <si>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</si>
  <si>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</si>
  <si>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</si>
  <si>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</si>
  <si>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</si>
  <si>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</si>
  <si>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</si>
  <si>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</si>
  <si>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</si>
  <si>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</si>
  <si>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</si>
  <si>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</si>
  <si>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</si>
  <si>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</si>
  <si>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</si>
  <si>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</si>
  <si>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</si>
  <si>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</si>
  <si>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</si>
  <si>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</si>
  <si>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</si>
  <si>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</si>
  <si>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</si>
  <si>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</si>
  <si>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</si>
  <si>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</si>
  <si>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</si>
  <si>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</si>
  <si>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</si>
  <si>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</si>
  <si>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</si>
  <si>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</si>
  <si>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</si>
  <si>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</si>
  <si>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</si>
  <si>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</si>
  <si>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</si>
  <si>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</si>
  <si>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</si>
  <si>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</si>
  <si>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</si>
  <si>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</si>
  <si>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</si>
  <si>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</si>
  <si>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</si>
  <si>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</si>
  <si>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</si>
  <si>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</si>
  <si>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</si>
  <si>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</si>
  <si>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</si>
  <si>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</si>
  <si>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</si>
  <si>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</si>
  <si>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</si>
  <si>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</si>
  <si>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</si>
  <si>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</si>
  <si>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</si>
  <si>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</si>
  <si>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</si>
  <si>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</si>
  <si>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</si>
  <si>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</si>
  <si>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</si>
  <si>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</si>
  <si>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</si>
  <si>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</si>
  <si>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</si>
  <si>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</si>
  <si>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</si>
  <si>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</si>
  <si>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</si>
  <si>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</si>
  <si>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</si>
  <si>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</si>
  <si>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</si>
  <si>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</si>
  <si>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</si>
  <si>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</si>
  <si>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</si>
  <si>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</si>
  <si>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</si>
  <si>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</si>
  <si>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</si>
  <si>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</si>
  <si>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</si>
  <si>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</si>
  <si>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</si>
  <si>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</si>
  <si>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</si>
  <si>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</si>
  <si>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</si>
  <si>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</si>
  <si>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</si>
  <si>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</si>
  <si>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</si>
  <si>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</si>
  <si>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</si>
  <si>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</si>
  <si>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</si>
  <si>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</si>
  <si>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</si>
  <si>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</si>
  <si>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</si>
  <si>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</si>
  <si>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</si>
  <si>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</si>
  <si>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</si>
  <si>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</si>
  <si>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</si>
  <si>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</si>
  <si>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</si>
  <si>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</si>
  <si>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</si>
  <si>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</si>
  <si>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</si>
  <si>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</si>
  <si>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</si>
  <si>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</si>
  <si>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</si>
  <si>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</si>
  <si>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</si>
  <si>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</si>
  <si>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</si>
  <si>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</si>
  <si>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</si>
  <si>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</si>
  <si>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</si>
  <si>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</si>
  <si>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</si>
  <si>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</si>
  <si>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</si>
  <si>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</si>
  <si>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</si>
  <si>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</si>
  <si>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</si>
  <si>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</si>
  <si>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</si>
  <si>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</si>
  <si>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</si>
  <si>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</si>
  <si>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</si>
  <si>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</si>
  <si>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</si>
  <si>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</si>
  <si>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</si>
  <si>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</si>
  <si>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</si>
  <si>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</si>
  <si>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</si>
  <si>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</si>
  <si>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</si>
  <si>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</si>
  <si>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</si>
  <si>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</si>
  <si>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</si>
  <si>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</si>
  <si>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</si>
  <si>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</si>
  <si>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</si>
  <si>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</si>
  <si>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</si>
  <si>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</si>
  <si>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</si>
  <si>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</si>
  <si>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</si>
  <si>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</si>
  <si>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</si>
  <si>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</si>
  <si>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</si>
  <si>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</si>
  <si>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</si>
  <si>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</si>
  <si>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</si>
  <si>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</si>
  <si>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</si>
  <si>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</si>
  <si>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</si>
  <si>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</si>
  <si>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</si>
  <si>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</si>
  <si>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</si>
  <si>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</si>
  <si>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</si>
  <si>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</si>
  <si>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</si>
  <si>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</si>
  <si>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</si>
  <si>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</si>
  <si>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</si>
  <si>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</si>
  <si>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</si>
  <si>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</si>
  <si>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</si>
  <si>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</si>
  <si>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</si>
  <si>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</si>
  <si>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</si>
  <si>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</si>
  <si>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</si>
  <si>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</si>
  <si>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</si>
  <si>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</si>
  <si>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</si>
  <si>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</si>
  <si>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</si>
  <si>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</si>
  <si>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</si>
  <si>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</si>
  <si>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</si>
  <si>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</si>
  <si>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</si>
  <si>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</si>
  <si>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</si>
  <si>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</si>
  <si>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</si>
  <si>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</si>
  <si>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</si>
  <si>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</si>
  <si>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</si>
  <si>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</si>
  <si>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</si>
  <si>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</si>
  <si>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</si>
  <si>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</si>
  <si>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</si>
  <si>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</si>
  <si>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</si>
  <si>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</si>
  <si>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</si>
  <si>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</si>
  <si>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</si>
  <si>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</si>
  <si>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</si>
  <si>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</si>
  <si>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</si>
  <si>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</si>
  <si>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</si>
  <si>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</si>
  <si>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</si>
  <si>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</si>
  <si>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</si>
  <si>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</si>
  <si>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</si>
  <si>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</si>
  <si>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</si>
  <si>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</si>
  <si>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</si>
  <si>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</si>
  <si>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</si>
  <si>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</si>
  <si>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</si>
  <si>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</si>
  <si>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</si>
  <si>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</si>
  <si>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</si>
  <si>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</si>
  <si>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</si>
  <si>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</si>
  <si>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</si>
  <si>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</si>
  <si>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</si>
  <si>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</si>
  <si>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</si>
  <si>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</si>
  <si>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</si>
  <si>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</si>
  <si>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</si>
  <si>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</si>
  <si>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</si>
  <si>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</si>
  <si>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</si>
  <si>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</si>
  <si>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</si>
  <si>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</si>
  <si>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</si>
  <si>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</si>
  <si>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</si>
  <si>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</si>
  <si>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</si>
  <si>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</si>
  <si>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</si>
  <si>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</si>
  <si>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</si>
  <si>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</si>
  <si>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</si>
  <si>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</si>
  <si>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</si>
  <si>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</si>
  <si>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</si>
  <si>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</si>
  <si>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</si>
  <si>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</si>
  <si>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</si>
  <si>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</si>
  <si>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</si>
  <si>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</si>
  <si>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</si>
  <si>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</si>
  <si>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</si>
  <si>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</si>
  <si>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</si>
  <si>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</si>
  <si>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</si>
  <si>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</si>
  <si>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</si>
  <si>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</si>
  <si>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</si>
  <si>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</si>
  <si>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</si>
  <si>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</si>
  <si>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</si>
  <si>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</si>
  <si>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</si>
  <si>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</si>
  <si>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</si>
  <si>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</si>
  <si>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</si>
  <si>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</si>
  <si>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</si>
  <si>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</si>
  <si>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</si>
  <si>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</si>
  <si>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</si>
  <si>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</si>
  <si>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</si>
  <si>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</si>
  <si>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</si>
  <si>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</si>
  <si>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</si>
  <si>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</si>
  <si>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</si>
  <si>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</si>
  <si>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</si>
  <si>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</si>
  <si>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</si>
  <si>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</si>
  <si>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</si>
  <si>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</si>
  <si>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</si>
  <si>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</si>
  <si>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</si>
  <si>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</si>
  <si>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</si>
  <si>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</si>
  <si>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</si>
  <si>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</si>
  <si>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</si>
  <si>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</si>
  <si>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</si>
  <si>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</si>
  <si>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</si>
  <si>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</si>
  <si>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</si>
  <si>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</si>
  <si>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</si>
  <si>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</si>
  <si>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</si>
  <si>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</si>
  <si>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</si>
  <si>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</si>
  <si>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</si>
  <si>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</si>
  <si>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</si>
  <si>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</si>
  <si>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</si>
  <si>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</si>
  <si>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</si>
  <si>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</si>
  <si>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</si>
  <si>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</si>
  <si>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</si>
  <si>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</si>
  <si>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</si>
  <si>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</si>
  <si>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</si>
  <si>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</si>
  <si>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</si>
  <si>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</si>
  <si>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</si>
  <si>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</si>
  <si>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</si>
  <si>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</si>
  <si>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</si>
  <si>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</si>
  <si>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</si>
  <si>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</si>
  <si>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</si>
  <si>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</si>
  <si>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</si>
  <si>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</si>
  <si>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</si>
  <si>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</si>
  <si>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</si>
  <si>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</si>
  <si>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</si>
  <si>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</si>
  <si>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</si>
  <si>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</si>
  <si>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</si>
  <si>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</si>
  <si>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</si>
  <si>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</si>
  <si>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</si>
  <si>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</si>
  <si>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</si>
  <si>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</si>
  <si>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</si>
  <si>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</si>
  <si>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</si>
  <si>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</si>
  <si>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</si>
  <si>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</si>
  <si>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</si>
  <si>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</si>
  <si>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</si>
  <si>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</si>
  <si>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</si>
  <si>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</si>
  <si>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</si>
  <si>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</si>
  <si>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</si>
  <si>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</si>
  <si>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</si>
  <si>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</si>
  <si>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</si>
  <si>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</si>
  <si>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</si>
  <si>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</si>
  <si>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</si>
  <si>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</si>
  <si>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</si>
  <si>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</si>
  <si>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</si>
  <si>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</si>
  <si>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</si>
  <si>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</si>
  <si>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</si>
  <si>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</si>
  <si>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</si>
  <si>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</si>
  <si>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</si>
  <si>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</si>
  <si>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</si>
  <si>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</si>
  <si>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</si>
  <si>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</si>
  <si>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</si>
  <si>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</si>
  <si>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</si>
  <si>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</si>
  <si>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</si>
  <si>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</si>
  <si>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</si>
  <si>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</si>
  <si>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</si>
  <si>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</si>
  <si>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</si>
  <si>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</si>
  <si>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</si>
  <si>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</si>
  <si>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</si>
  <si>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</si>
  <si>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</si>
  <si>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</si>
  <si>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</si>
  <si>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</si>
  <si>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</si>
  <si>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</si>
  <si>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</si>
  <si>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</si>
  <si>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</si>
  <si>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</si>
  <si>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</si>
  <si>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</si>
  <si>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</si>
  <si>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</si>
  <si>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</si>
  <si>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</si>
  <si>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</si>
  <si>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</si>
  <si>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</si>
  <si>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</si>
  <si>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</si>
  <si>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</si>
  <si>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</si>
  <si>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</si>
  <si>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</si>
  <si>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</si>
  <si>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</si>
  <si>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</si>
  <si>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</si>
  <si>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</si>
  <si>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</si>
  <si>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</si>
  <si>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</si>
  <si>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</si>
  <si>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</si>
  <si>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</si>
  <si>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</si>
  <si>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</si>
  <si>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</si>
  <si>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</si>
  <si>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</si>
  <si>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</si>
  <si>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</si>
  <si>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</si>
  <si>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</si>
  <si>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</si>
  <si>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</si>
  <si>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</si>
  <si>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</si>
  <si>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</si>
  <si>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</si>
  <si>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</si>
  <si>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</si>
  <si>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</si>
  <si>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</si>
  <si>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</si>
  <si>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</si>
  <si>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</si>
  <si>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</si>
  <si>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</si>
  <si>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</si>
  <si>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</si>
  <si>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</si>
  <si>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</si>
  <si>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</si>
  <si>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</si>
  <si>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</si>
  <si>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</si>
  <si>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</si>
  <si>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</si>
  <si>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</si>
  <si>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</si>
  <si>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</si>
  <si>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</si>
  <si>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</si>
  <si>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</si>
  <si>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</si>
  <si>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</si>
  <si>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</si>
  <si>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</si>
  <si>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</si>
  <si>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</si>
  <si>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</si>
  <si>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</si>
  <si>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</si>
  <si>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</si>
  <si>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</si>
  <si>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</si>
  <si>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</si>
  <si>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</si>
  <si>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</si>
  <si>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</si>
  <si>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</si>
  <si>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</si>
  <si>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</si>
  <si>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</si>
  <si>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</si>
  <si>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</si>
  <si>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</si>
  <si>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</si>
  <si>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</si>
  <si>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</si>
  <si>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</si>
  <si>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</si>
  <si>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</si>
  <si>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</si>
  <si>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</si>
  <si>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</si>
  <si>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</si>
  <si>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</si>
  <si>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</si>
  <si>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</si>
  <si>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</si>
  <si>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</si>
  <si>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</si>
  <si>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</si>
  <si>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</si>
  <si>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</si>
  <si>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</si>
  <si>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</si>
  <si>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</si>
  <si>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</si>
  <si>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</si>
  <si>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</si>
  <si>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</si>
  <si>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</si>
  <si>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</si>
  <si>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</si>
  <si>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</si>
  <si>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</si>
  <si>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</si>
  <si>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</si>
  <si>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</si>
  <si>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</si>
  <si>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</si>
  <si>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</si>
  <si>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</si>
  <si>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</si>
  <si>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</si>
  <si>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</si>
  <si>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</si>
  <si>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</si>
  <si>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</si>
  <si>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</si>
  <si>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</si>
  <si>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</si>
  <si>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</si>
  <si>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</si>
  <si>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</si>
  <si>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</si>
  <si>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</si>
  <si>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</si>
  <si>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</si>
  <si>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</si>
  <si>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</si>
  <si>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</si>
  <si>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</si>
  <si>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</si>
  <si>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</si>
  <si>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</si>
  <si>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</si>
  <si>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</si>
  <si>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</si>
  <si>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</si>
  <si>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</si>
  <si>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</si>
  <si>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</si>
  <si>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</si>
  <si>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</si>
  <si>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</si>
  <si>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</si>
  <si>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</si>
  <si>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</si>
  <si>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</si>
  <si>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</si>
  <si>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</si>
  <si>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</si>
  <si>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</si>
  <si>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</si>
  <si>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</si>
  <si>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</si>
  <si>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</si>
  <si>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</si>
  <si>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</si>
  <si>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</si>
  <si>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</si>
  <si>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</si>
  <si>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</si>
  <si>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</si>
  <si>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</si>
  <si>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</si>
  <si>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</si>
  <si>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</si>
  <si>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</si>
  <si>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</si>
  <si>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</si>
  <si>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</si>
  <si>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</si>
  <si>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</si>
  <si>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</si>
  <si>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</si>
  <si>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</si>
  <si>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</si>
  <si>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</si>
  <si>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</si>
  <si>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</si>
  <si>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</si>
  <si>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</si>
  <si>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</si>
  <si>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</si>
  <si>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</si>
  <si>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</si>
  <si>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</si>
  <si>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</si>
  <si>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</si>
  <si>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</si>
  <si>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</si>
  <si>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</si>
  <si>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</si>
  <si>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</si>
  <si>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</si>
  <si>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</si>
  <si>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</si>
  <si>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</si>
  <si>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</si>
  <si>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</si>
  <si>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</si>
  <si>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</si>
  <si>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</si>
  <si>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</si>
  <si>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</si>
  <si>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</si>
  <si>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</si>
  <si>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</si>
  <si>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</si>
  <si>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</si>
  <si>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</si>
  <si>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</si>
  <si>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</si>
  <si>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</si>
  <si>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</si>
  <si>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</si>
  <si>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</si>
  <si>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</si>
  <si>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</si>
  <si>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</si>
  <si>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</si>
  <si>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</si>
  <si>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</si>
  <si>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</si>
  <si>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</si>
  <si>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</si>
  <si>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</si>
  <si>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</si>
  <si>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</si>
  <si>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</si>
  <si>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</si>
  <si>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</si>
  <si>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</si>
  <si>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</si>
  <si>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</si>
  <si>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</si>
  <si>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</si>
  <si>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</si>
  <si>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</si>
  <si>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</si>
  <si>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</si>
  <si>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</si>
  <si>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</si>
  <si>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</si>
  <si>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</si>
  <si>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</si>
  <si>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</si>
  <si>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</si>
  <si>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</si>
  <si>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</si>
  <si>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</si>
  <si>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</si>
  <si>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</si>
  <si>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</si>
  <si>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</si>
  <si>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</si>
  <si>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</si>
  <si>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</si>
  <si>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</si>
  <si>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</si>
  <si>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</si>
  <si>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</si>
  <si>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</si>
  <si>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</si>
  <si>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</si>
  <si>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</si>
  <si>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</si>
  <si>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</si>
  <si>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</si>
  <si>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</si>
  <si>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</si>
  <si>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</si>
  <si>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</si>
  <si>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</si>
  <si>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</si>
  <si>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</si>
  <si>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</si>
  <si>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</si>
  <si>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</si>
  <si>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</si>
  <si>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</si>
  <si>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</si>
  <si>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</si>
  <si>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</si>
  <si>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</si>
  <si>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</si>
  <si>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</si>
  <si>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</si>
  <si>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</si>
  <si>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</si>
  <si>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</si>
  <si>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</si>
  <si>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</si>
  <si>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</si>
  <si>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</si>
  <si>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</si>
  <si>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</si>
  <si>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</si>
  <si>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</si>
  <si>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</si>
  <si>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</si>
  <si>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</si>
  <si>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</si>
  <si>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</si>
  <si>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</si>
  <si>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</si>
  <si>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</si>
  <si>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</si>
  <si>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</si>
  <si>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</si>
  <si>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</si>
  <si>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</si>
  <si>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</si>
  <si>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</si>
  <si>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</si>
  <si>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</si>
  <si>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</si>
  <si>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</si>
  <si>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</si>
  <si>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</si>
  <si>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</si>
  <si>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</si>
  <si>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</si>
  <si>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</si>
  <si>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</si>
  <si>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</si>
  <si>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</si>
  <si>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</si>
  <si>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</si>
  <si>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</si>
  <si>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</si>
  <si>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</si>
  <si>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</si>
  <si>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</si>
  <si>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</si>
  <si>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</si>
  <si>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</si>
  <si>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</si>
  <si>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</si>
  <si>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</si>
  <si>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</si>
  <si>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</si>
  <si>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</si>
  <si>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</si>
  <si>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</si>
  <si>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</si>
  <si>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</si>
  <si>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</si>
  <si>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</si>
  <si>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</si>
  <si>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</si>
  <si>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</si>
  <si>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</si>
  <si>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</si>
  <si>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</si>
  <si>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</si>
  <si>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</si>
  <si>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</si>
  <si>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</si>
  <si>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</si>
  <si>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</si>
  <si>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</si>
  <si>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</si>
  <si>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</si>
  <si>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</si>
  <si>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</si>
  <si>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</si>
  <si>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</si>
  <si>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</si>
  <si>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</si>
  <si>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</si>
  <si>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</si>
  <si>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</si>
  <si>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</si>
  <si>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</si>
  <si>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</si>
  <si>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</si>
  <si>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</si>
  <si>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</si>
  <si>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</si>
  <si>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</si>
  <si>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</si>
  <si>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</si>
  <si>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</si>
  <si>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</si>
  <si>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</si>
  <si>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</si>
  <si>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</si>
  <si>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</si>
  <si>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</si>
  <si>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</si>
  <si>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</si>
  <si>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</si>
  <si>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</si>
  <si>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</si>
  <si>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</si>
  <si>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</si>
  <si>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</si>
  <si>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</si>
  <si>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</si>
  <si>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</si>
  <si>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</si>
  <si>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</si>
  <si>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</si>
  <si>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</si>
  <si>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</si>
  <si>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</si>
  <si>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</si>
  <si>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</si>
  <si>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</si>
  <si>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</si>
  <si>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</si>
  <si>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</si>
  <si>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</si>
  <si>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</si>
  <si>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</si>
  <si>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</si>
  <si>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</si>
  <si>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</si>
  <si>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</si>
  <si>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</si>
  <si>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</si>
  <si>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</si>
  <si>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</si>
  <si>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</si>
  <si>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</si>
  <si>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</si>
  <si>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</si>
  <si>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</si>
  <si>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</si>
  <si>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</si>
  <si>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</si>
  <si>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</si>
  <si>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</si>
  <si>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</si>
  <si>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</si>
  <si>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</si>
  <si>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</si>
  <si>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</si>
  <si>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</si>
  <si>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</si>
  <si>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</si>
  <si>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</si>
  <si>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</si>
  <si>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</si>
  <si>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</si>
  <si>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</si>
  <si>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</si>
  <si>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</si>
  <si>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</si>
  <si>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</si>
  <si>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</si>
  <si>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</si>
  <si>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</si>
  <si>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</si>
  <si>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</si>
  <si>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</si>
  <si>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</si>
  <si>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</si>
  <si>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</si>
  <si>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</si>
  <si>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</si>
  <si>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</si>
  <si>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</si>
  <si>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</si>
  <si>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</si>
  <si>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</si>
  <si>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</si>
  <si>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</si>
  <si>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</si>
  <si>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</si>
  <si>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</si>
  <si>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</si>
  <si>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</si>
  <si>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</si>
  <si>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</si>
  <si>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</si>
  <si>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</si>
  <si>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</si>
  <si>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</si>
  <si>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</si>
  <si>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</si>
  <si>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</si>
  <si>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</si>
  <si>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</si>
  <si>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</si>
  <si>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</si>
  <si>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</si>
  <si>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</si>
  <si>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</si>
  <si>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</si>
  <si>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</si>
  <si>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</si>
  <si>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</si>
  <si>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</si>
  <si>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</si>
  <si>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</si>
  <si>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</si>
  <si>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</si>
  <si>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</si>
  <si>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</si>
  <si>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</si>
  <si>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</si>
  <si>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</si>
  <si>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</si>
  <si>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</si>
  <si>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</si>
  <si>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</si>
  <si>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</si>
  <si>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</si>
  <si>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</si>
  <si>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</si>
  <si>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</si>
  <si>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</si>
  <si>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</si>
  <si>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</si>
  <si>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</si>
  <si>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</si>
  <si>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</si>
  <si>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</si>
  <si>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</si>
  <si>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</si>
  <si>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</si>
  <si>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</si>
  <si>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</si>
  <si>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</si>
  <si>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</si>
  <si>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</si>
  <si>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</si>
  <si>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</si>
  <si>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</si>
  <si>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</si>
  <si>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</si>
  <si>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</si>
  <si>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</si>
  <si>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</si>
  <si>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</si>
  <si>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</si>
  <si>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</si>
  <si>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</si>
  <si>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</si>
  <si>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</si>
  <si>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</si>
  <si>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</si>
  <si>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</si>
  <si>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</si>
  <si>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</si>
  <si>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</si>
  <si>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</si>
  <si>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</si>
  <si>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</si>
  <si>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</si>
  <si>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</si>
  <si>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</si>
  <si>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</si>
  <si>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</si>
  <si>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</si>
  <si>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</si>
  <si>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</si>
  <si>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</si>
  <si>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</si>
  <si>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</si>
  <si>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</si>
  <si>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</si>
  <si>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</si>
  <si>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</si>
  <si>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</si>
  <si>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</si>
  <si>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</si>
  <si>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</si>
  <si>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</si>
  <si>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</si>
  <si>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</si>
  <si>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</si>
  <si>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</si>
  <si>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</si>
  <si>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</si>
  <si>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</si>
  <si>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</si>
  <si>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</si>
  <si>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</si>
  <si>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</si>
  <si>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</si>
  <si>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</si>
  <si>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</si>
  <si>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</si>
  <si>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</si>
  <si>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</si>
  <si>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</si>
  <si>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</si>
  <si>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</si>
  <si>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</si>
  <si>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</si>
  <si>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</si>
  <si>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</si>
  <si>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</si>
  <si>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</si>
  <si>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</si>
  <si>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</si>
  <si>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</si>
  <si>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</si>
  <si>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</si>
  <si>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</si>
  <si>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</si>
  <si>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</si>
  <si>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</si>
  <si>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</si>
  <si>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</si>
  <si>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</si>
  <si>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</si>
  <si>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</si>
  <si>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</si>
  <si>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</si>
  <si>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</si>
  <si>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</si>
  <si>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</si>
  <si>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</si>
  <si>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</si>
  <si>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</si>
  <si>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</si>
  <si>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</si>
  <si>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</si>
  <si>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</si>
  <si>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</si>
  <si>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</si>
  <si>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</si>
  <si>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</si>
  <si>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</si>
  <si>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</si>
  <si>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</si>
  <si>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</si>
  <si>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</si>
  <si>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</si>
  <si>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</si>
  <si>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</si>
  <si>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</si>
  <si>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</si>
  <si>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</si>
  <si>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</si>
  <si>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</si>
  <si>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</si>
  <si>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</si>
  <si>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</si>
  <si>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</si>
  <si>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</si>
  <si>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</si>
  <si>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</si>
  <si>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</si>
  <si>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</si>
  <si>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</si>
  <si>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</si>
  <si>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</si>
  <si>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</si>
  <si>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</si>
  <si>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</si>
  <si>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</si>
  <si>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</si>
  <si>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</si>
  <si>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</si>
  <si>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</si>
  <si>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</si>
  <si>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</si>
  <si>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</si>
  <si>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</si>
  <si>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</si>
  <si>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</si>
  <si>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</si>
  <si>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</si>
  <si>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</si>
  <si>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</si>
  <si>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</si>
  <si>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</si>
  <si>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</si>
  <si>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</si>
  <si>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</si>
  <si>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</si>
  <si>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</si>
  <si>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</si>
  <si>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</si>
  <si>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</si>
  <si>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</si>
  <si>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</si>
  <si>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</si>
  <si>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</si>
  <si>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</si>
  <si>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</si>
  <si>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</si>
  <si>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</si>
  <si>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</si>
  <si>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</si>
  <si>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</si>
  <si>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</si>
  <si>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</si>
  <si>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</si>
  <si>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</si>
  <si>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</si>
  <si>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</si>
  <si>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</si>
  <si>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</si>
  <si>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</si>
  <si>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</si>
  <si>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</si>
  <si>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</si>
  <si>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</si>
  <si>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</si>
  <si>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</si>
  <si>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</si>
  <si>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</si>
  <si>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</si>
  <si>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</si>
  <si>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</si>
  <si>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</si>
  <si>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</si>
  <si>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</si>
  <si>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</si>
  <si>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</si>
  <si>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</si>
  <si>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</si>
  <si>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</si>
  <si>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</si>
  <si>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</si>
  <si>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</si>
  <si>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</si>
  <si>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</si>
  <si>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</si>
  <si>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</si>
  <si>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</si>
  <si>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</si>
  <si>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</si>
  <si>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</si>
  <si>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</si>
  <si>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</si>
  <si>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</si>
  <si>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</si>
  <si>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</si>
  <si>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</si>
  <si>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</si>
  <si>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</si>
  <si>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</si>
  <si>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</si>
  <si>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</si>
  <si>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</si>
  <si>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</si>
  <si>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</si>
  <si>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</si>
  <si>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</si>
  <si>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</si>
  <si>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</si>
  <si>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</si>
  <si>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</si>
  <si>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</si>
  <si>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</si>
  <si>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</si>
  <si>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</si>
  <si>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</si>
  <si>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</si>
  <si>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</si>
  <si>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</si>
  <si>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</si>
  <si>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</si>
  <si>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</si>
  <si>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</si>
  <si>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</si>
  <si>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</si>
  <si>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</si>
  <si>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</si>
  <si>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</si>
  <si>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</si>
  <si>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</si>
  <si>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</si>
  <si>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</si>
  <si>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</si>
  <si>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</si>
  <si>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</si>
  <si>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</si>
  <si>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</si>
  <si>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</si>
  <si>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</si>
  <si>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</si>
  <si>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</si>
  <si>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</si>
  <si>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</si>
  <si>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</si>
  <si>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</si>
  <si>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</si>
  <si>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</si>
  <si>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</si>
  <si>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</si>
  <si>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</si>
  <si>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</si>
  <si>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</si>
  <si>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</si>
  <si>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</si>
  <si>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</si>
  <si>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</si>
  <si>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</si>
  <si>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</si>
  <si>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</si>
  <si>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</si>
  <si>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</si>
  <si>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</si>
  <si>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</si>
  <si>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</si>
  <si>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</si>
  <si>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</si>
  <si>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</si>
  <si>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</si>
  <si>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</si>
  <si>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</si>
  <si>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</si>
  <si>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</si>
  <si>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</si>
  <si>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</si>
  <si>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</si>
  <si>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</si>
  <si>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</si>
  <si>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</si>
  <si>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</si>
  <si>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</si>
  <si>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</si>
  <si>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</si>
  <si>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</si>
  <si>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</si>
  <si>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</si>
  <si>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</si>
  <si>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</si>
  <si>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</si>
  <si>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</si>
  <si>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</si>
  <si>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</si>
  <si>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</si>
  <si>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</si>
  <si>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</si>
  <si>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</si>
  <si>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</si>
  <si>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</si>
  <si>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</si>
  <si>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</si>
  <si>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</si>
  <si>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</si>
  <si>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</si>
  <si>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</si>
  <si>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</si>
  <si>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</si>
  <si>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</si>
  <si>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</si>
  <si>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</si>
  <si>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</si>
  <si>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</si>
  <si>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</si>
  <si>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</si>
  <si>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</si>
  <si>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</si>
  <si>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</si>
  <si>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</si>
  <si>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</si>
  <si>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</si>
  <si>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</si>
  <si>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</si>
  <si>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</si>
  <si>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</si>
  <si>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</si>
  <si>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</si>
  <si>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</si>
  <si>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</si>
  <si>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</si>
  <si>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</si>
  <si>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</si>
  <si>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</si>
  <si>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</si>
  <si>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</si>
  <si>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</si>
  <si>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</si>
  <si>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</si>
  <si>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</si>
  <si>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</si>
  <si>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</si>
  <si>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</si>
  <si>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</si>
  <si>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</si>
  <si>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</si>
  <si>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</si>
  <si>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</si>
  <si>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</si>
  <si>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</si>
  <si>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</si>
  <si>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</si>
  <si>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</si>
  <si>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</si>
  <si>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</si>
  <si>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</si>
  <si>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</si>
  <si>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</si>
  <si>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</si>
  <si>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</si>
  <si>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</si>
  <si>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</si>
  <si>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</si>
  <si>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</si>
  <si>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</si>
  <si>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</si>
  <si>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</si>
  <si>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</si>
  <si>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</si>
  <si>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</si>
  <si>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</si>
  <si>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</si>
  <si>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</si>
  <si>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</si>
  <si>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</si>
  <si>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</si>
  <si>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</si>
  <si>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</si>
  <si>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</si>
  <si>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</si>
  <si>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</si>
  <si>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</si>
  <si>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</si>
  <si>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</si>
  <si>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</si>
  <si>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</si>
  <si>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</si>
  <si>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</si>
  <si>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</si>
  <si>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</si>
  <si>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</si>
  <si>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</si>
  <si>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</si>
  <si>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</si>
  <si>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</si>
  <si>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</si>
  <si>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</si>
  <si>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</si>
  <si>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</si>
  <si>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</si>
  <si>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</si>
  <si>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</si>
  <si>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</si>
  <si>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</si>
  <si>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</si>
  <si>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</si>
  <si>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</si>
  <si>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</si>
  <si>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</si>
  <si>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</si>
  <si>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</si>
  <si>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</si>
  <si>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</si>
  <si>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</si>
  <si>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</si>
  <si>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</si>
  <si>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</si>
  <si>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</si>
  <si>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</si>
  <si>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</si>
  <si>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</si>
  <si>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</si>
  <si>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</si>
  <si>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</si>
  <si>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</si>
  <si>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</si>
  <si>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</si>
  <si>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</si>
  <si>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</si>
  <si>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</si>
  <si>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</si>
  <si>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</si>
  <si>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</si>
  <si>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</si>
  <si>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</si>
  <si>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</si>
  <si>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</si>
  <si>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</si>
  <si>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</si>
  <si>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</si>
  <si>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</si>
  <si>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</si>
  <si>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</si>
  <si>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</si>
  <si>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</si>
  <si>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</si>
  <si>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</si>
  <si>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</si>
  <si>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</si>
  <si>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</si>
  <si>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</si>
  <si>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</si>
  <si>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</si>
  <si>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</si>
  <si>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</si>
  <si>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</si>
  <si>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</si>
  <si>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</si>
  <si>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</si>
  <si>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</si>
  <si>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</si>
  <si>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</si>
  <si>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</si>
  <si>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</si>
  <si>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</si>
  <si>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</si>
  <si>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</si>
  <si>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</si>
  <si>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</si>
  <si>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</si>
  <si>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</si>
  <si>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</si>
  <si>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</si>
  <si>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</si>
  <si>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</si>
  <si>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</si>
  <si>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</si>
  <si>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</si>
  <si>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</si>
  <si>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</si>
  <si>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</si>
  <si>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</si>
  <si>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</si>
  <si>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</si>
  <si>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</si>
  <si>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</si>
  <si>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</si>
  <si>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</si>
  <si>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</si>
  <si>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</si>
  <si>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</si>
  <si>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</si>
  <si>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</si>
  <si>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</si>
  <si>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</si>
  <si>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</si>
  <si>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</si>
  <si>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</si>
  <si>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</si>
  <si>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</si>
  <si>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</si>
  <si>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</si>
  <si>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</si>
  <si>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</si>
  <si>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</si>
  <si>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</si>
  <si>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</si>
  <si>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</si>
  <si>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</si>
  <si>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</si>
  <si>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</si>
  <si>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</si>
  <si>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</si>
  <si>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</si>
  <si>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</si>
  <si>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</si>
  <si>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</si>
  <si>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</si>
  <si>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</si>
  <si>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</si>
  <si>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</si>
  <si>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</si>
  <si>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</si>
  <si>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</si>
  <si>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</si>
  <si>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</si>
  <si>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</si>
  <si>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</si>
  <si>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</si>
  <si>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</si>
  <si>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</si>
  <si>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</si>
  <si>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</si>
  <si>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</si>
  <si>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</si>
  <si>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</si>
  <si>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</si>
  <si>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</si>
  <si>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</si>
  <si>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</si>
  <si>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</si>
  <si>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</si>
  <si>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</si>
  <si>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</si>
  <si>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</si>
  <si>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</si>
  <si>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</si>
  <si>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</si>
  <si>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</si>
  <si>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</si>
  <si>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</si>
  <si>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</si>
  <si>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</si>
  <si>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</si>
  <si>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</si>
  <si>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</si>
  <si>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</si>
  <si>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</si>
  <si>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</si>
  <si>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</si>
  <si>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</si>
  <si>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</si>
  <si>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</si>
  <si>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</si>
  <si>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</si>
  <si>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</si>
  <si>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</si>
  <si>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</si>
  <si>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</si>
  <si>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</si>
  <si>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</si>
  <si>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</si>
  <si>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</si>
  <si>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</si>
  <si>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</si>
  <si>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</si>
  <si>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</si>
  <si>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</si>
  <si>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</si>
  <si>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</si>
  <si>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</si>
  <si>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</si>
  <si>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</si>
  <si>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</si>
  <si>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</si>
  <si>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</si>
  <si>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</si>
  <si>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</si>
  <si>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</si>
  <si>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</si>
  <si>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</si>
  <si>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</si>
  <si>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</si>
  <si>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</si>
  <si>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</si>
  <si>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</si>
  <si>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</si>
  <si>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</si>
  <si>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</si>
  <si>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</si>
  <si>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</si>
  <si>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</si>
  <si>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</si>
  <si>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</si>
  <si>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</si>
  <si>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</si>
  <si>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</si>
  <si>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</si>
  <si>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</si>
  <si>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</si>
  <si>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</si>
  <si>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</si>
  <si>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</si>
  <si>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</si>
  <si>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</si>
  <si>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</si>
  <si>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</si>
  <si>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</si>
  <si>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</si>
  <si>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</si>
  <si>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</si>
  <si>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</si>
  <si>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</si>
  <si>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</si>
  <si>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</si>
  <si>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</si>
  <si>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</si>
  <si>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</si>
  <si>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</si>
  <si>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</si>
  <si>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</si>
  <si>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</si>
  <si>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</si>
  <si>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</si>
  <si>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</si>
  <si>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</si>
  <si>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</si>
  <si>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</si>
  <si>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</si>
  <si>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</si>
  <si>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</si>
  <si>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</si>
  <si>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</si>
  <si>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</si>
  <si>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</si>
  <si>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</si>
  <si>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</si>
  <si>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</si>
  <si>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</si>
  <si>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</si>
  <si>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</si>
  <si>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</si>
  <si>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</si>
  <si>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</si>
  <si>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</si>
  <si>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</si>
  <si>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</si>
  <si>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</si>
  <si>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</si>
  <si>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</si>
  <si>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</si>
  <si>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</si>
  <si>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</si>
  <si>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</si>
  <si>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</si>
  <si>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</si>
  <si>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</si>
  <si>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</si>
  <si>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</si>
  <si>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</si>
  <si>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</si>
  <si>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</si>
  <si>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</si>
  <si>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</si>
  <si>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</si>
  <si>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</si>
  <si>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</si>
  <si>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</si>
  <si>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</si>
  <si>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</si>
  <si>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</si>
  <si>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</si>
  <si>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</si>
  <si>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</si>
  <si>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</si>
  <si>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</si>
  <si>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</si>
  <si>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</si>
  <si>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</si>
  <si>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</si>
  <si>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</si>
  <si>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</si>
  <si>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</si>
  <si>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</si>
  <si>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</si>
  <si>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</si>
  <si>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</si>
  <si>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</si>
  <si>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</si>
  <si>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</si>
  <si>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</si>
  <si>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</si>
  <si>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</si>
  <si>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</si>
  <si>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</si>
  <si>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</si>
  <si>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</si>
  <si>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</si>
  <si>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</si>
  <si>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</si>
  <si>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</si>
  <si>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</si>
  <si>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</si>
  <si>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</si>
  <si>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</si>
  <si>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</si>
  <si>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</si>
  <si>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</si>
  <si>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</si>
  <si>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</si>
  <si>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</si>
  <si>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</si>
  <si>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</si>
  <si>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</si>
  <si>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</si>
  <si>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</si>
  <si>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</si>
  <si>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</si>
  <si>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</si>
  <si>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</si>
  <si>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</si>
  <si>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</si>
  <si>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</si>
  <si>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</si>
  <si>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</si>
  <si>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</si>
  <si>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</si>
  <si>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</si>
  <si>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</si>
  <si>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</si>
  <si>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</si>
  <si>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</si>
  <si>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</si>
  <si>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</si>
  <si>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</si>
  <si>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</si>
  <si>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</si>
  <si>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</si>
  <si>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</si>
  <si>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</si>
  <si>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</si>
  <si>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</si>
  <si>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</si>
  <si>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</si>
  <si>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</si>
  <si>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</si>
  <si>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</si>
  <si>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</si>
  <si>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</si>
  <si>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</si>
  <si>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</si>
  <si>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</si>
  <si>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</si>
  <si>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</si>
  <si>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</si>
  <si>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</si>
  <si>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</si>
  <si>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</si>
  <si>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</si>
  <si>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</si>
  <si>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</si>
  <si>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</si>
  <si>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</si>
  <si>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</si>
  <si>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</si>
  <si>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</si>
  <si>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</si>
  <si>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</si>
  <si>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</si>
  <si>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</si>
  <si>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</si>
  <si>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</si>
  <si>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</si>
  <si>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</si>
  <si>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</si>
  <si>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</si>
  <si>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</si>
  <si>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</si>
  <si>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</si>
  <si>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</si>
  <si>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</si>
  <si>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</si>
  <si>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</si>
  <si>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</si>
  <si>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</si>
  <si>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</si>
  <si>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</si>
  <si>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</si>
  <si>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</si>
  <si>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</si>
  <si>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</si>
  <si>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</si>
  <si>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</si>
  <si>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</si>
  <si>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</si>
  <si>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</si>
  <si>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</si>
  <si>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</si>
  <si>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</si>
  <si>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</si>
  <si>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</si>
  <si>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</si>
  <si>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</si>
  <si>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</si>
  <si>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</si>
  <si>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</si>
  <si>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</si>
  <si>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</si>
  <si>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</si>
  <si>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</si>
  <si>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</si>
  <si>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</si>
  <si>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</si>
  <si>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</si>
  <si>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</si>
  <si>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</si>
  <si>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</si>
  <si>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</si>
  <si>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</si>
  <si>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</si>
  <si>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</si>
  <si>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</si>
  <si>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</si>
  <si>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</si>
  <si>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</si>
  <si>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</si>
  <si>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</si>
  <si>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</si>
  <si>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</si>
  <si>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</si>
  <si>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</si>
  <si>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</si>
  <si>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</si>
  <si>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</si>
  <si>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</si>
  <si>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</si>
  <si>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</si>
  <si>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</si>
  <si>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</si>
  <si>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</si>
  <si>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</si>
  <si>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</si>
  <si>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</si>
  <si>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</si>
  <si>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</si>
  <si>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</si>
  <si>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</si>
  <si>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</si>
  <si>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</si>
  <si>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</si>
  <si>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</si>
  <si>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</si>
  <si>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</si>
  <si>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</si>
  <si>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</si>
  <si>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</si>
  <si>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</si>
  <si>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</si>
  <si>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</si>
  <si>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</si>
  <si>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</si>
  <si>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</si>
  <si>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</si>
  <si>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</si>
  <si>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</si>
  <si>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</si>
  <si>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</si>
  <si>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</si>
  <si>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</si>
  <si>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</si>
  <si>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</si>
  <si>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</si>
  <si>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</si>
  <si>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</si>
  <si>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</si>
  <si>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</si>
  <si>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</si>
  <si>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</si>
  <si>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</si>
  <si>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</si>
  <si>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</si>
  <si>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</si>
  <si>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</si>
  <si>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</si>
  <si>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</si>
  <si>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</si>
  <si>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</si>
  <si>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</si>
  <si>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</si>
  <si>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</si>
  <si>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</si>
  <si>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</si>
  <si>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</si>
  <si>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</si>
  <si>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</si>
  <si>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</si>
  <si>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</si>
  <si>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</si>
  <si>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</si>
  <si>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</si>
  <si>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</si>
  <si>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</si>
  <si>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</si>
  <si>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</si>
  <si>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</si>
  <si>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</si>
  <si>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</si>
  <si>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</si>
  <si>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</si>
  <si>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</si>
  <si>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</si>
  <si>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</si>
  <si>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</si>
  <si>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</si>
  <si>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</si>
  <si>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</si>
  <si>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</si>
  <si>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</si>
  <si>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</si>
  <si>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</si>
  <si>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</si>
  <si>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</si>
  <si>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</si>
  <si>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</si>
  <si>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</si>
  <si>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</si>
  <si>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</si>
  <si>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</si>
  <si>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</si>
  <si>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</si>
  <si>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</si>
  <si>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</si>
  <si>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</si>
  <si>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</si>
  <si>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</si>
  <si>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</si>
  <si>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</si>
  <si>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</si>
  <si>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</si>
  <si>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</si>
  <si>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</si>
  <si>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</si>
  <si>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</si>
  <si>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</si>
  <si>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</si>
  <si>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</si>
  <si>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</si>
  <si>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</si>
  <si>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</si>
  <si>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</si>
  <si>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</si>
  <si>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</si>
  <si>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</si>
  <si>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</si>
  <si>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</si>
  <si>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</si>
  <si>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</si>
  <si>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</si>
  <si>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</si>
  <si>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</si>
  <si>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</si>
  <si>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</si>
  <si>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</si>
  <si>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</si>
  <si>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</si>
  <si>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</si>
  <si>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</si>
  <si>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</si>
  <si>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</si>
  <si>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</si>
  <si>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</si>
  <si>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</si>
  <si>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</si>
  <si>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</si>
  <si>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</si>
  <si>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</si>
  <si>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</si>
  <si>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</si>
  <si>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</si>
  <si>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</si>
  <si>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</si>
  <si>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</si>
  <si>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</si>
  <si>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</si>
  <si>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</si>
  <si>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</si>
  <si>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</si>
  <si>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</si>
  <si>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</si>
  <si>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</si>
  <si>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</si>
  <si>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</si>
  <si>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</si>
  <si>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</si>
  <si>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</si>
  <si>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</si>
  <si>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</si>
  <si>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</si>
  <si>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</si>
  <si>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</si>
  <si>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</si>
  <si>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</si>
  <si>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</si>
  <si>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</si>
  <si>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</si>
  <si>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</si>
  <si>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</si>
  <si>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</si>
  <si>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</si>
  <si>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</si>
  <si>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</si>
  <si>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</si>
  <si>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</si>
  <si>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</si>
  <si>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</si>
  <si>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</si>
  <si>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</si>
  <si>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</si>
  <si>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</si>
  <si>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</si>
  <si>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</si>
  <si>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</si>
  <si>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</si>
  <si>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</si>
  <si>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</si>
  <si>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</si>
  <si>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</si>
  <si>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</si>
  <si>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</si>
  <si>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</si>
  <si>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</si>
  <si>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</si>
  <si>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</si>
  <si>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</si>
  <si>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</si>
  <si>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</si>
  <si>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</si>
  <si>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</si>
  <si>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</si>
  <si>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</si>
  <si>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</si>
  <si>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</si>
  <si>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</si>
  <si>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</si>
  <si>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</si>
  <si>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</si>
  <si>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</si>
  <si>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</si>
  <si>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</si>
  <si>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</si>
  <si>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</si>
  <si>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</si>
  <si>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</si>
  <si>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</si>
  <si>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</si>
  <si>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</si>
  <si>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</si>
  <si>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</si>
  <si>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</si>
  <si>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</si>
  <si>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</si>
  <si>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</si>
  <si>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</si>
  <si>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</si>
  <si>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</si>
  <si>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</si>
  <si>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</si>
  <si>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</si>
  <si>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</si>
  <si>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</si>
  <si>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</si>
  <si>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</si>
  <si>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</si>
  <si>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</si>
  <si>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</si>
  <si>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</si>
  <si>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</si>
  <si>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</si>
  <si>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</si>
  <si>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</si>
  <si>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</si>
  <si>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</si>
  <si>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</si>
  <si>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</si>
  <si>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</si>
  <si>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</si>
  <si>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</si>
  <si>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</si>
  <si>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</si>
  <si>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</si>
  <si>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</si>
  <si>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</si>
  <si>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</si>
  <si>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</si>
  <si>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</si>
  <si>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</si>
  <si>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</si>
  <si>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</si>
  <si>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</si>
  <si>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</si>
  <si>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</si>
  <si>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</si>
  <si>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</si>
  <si>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</si>
  <si>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</si>
  <si>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</si>
  <si>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</si>
  <si>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</si>
  <si>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</si>
  <si>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</si>
  <si>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</si>
  <si>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</si>
  <si>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</si>
  <si>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</si>
  <si>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</si>
  <si>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</si>
  <si>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</si>
  <si>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</si>
  <si>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</si>
  <si>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</si>
  <si>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</si>
  <si>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</si>
  <si>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</si>
  <si>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</si>
  <si>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</si>
  <si>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</si>
  <si>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</si>
  <si>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</si>
  <si>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</si>
  <si>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</si>
  <si>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</si>
  <si>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</si>
  <si>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</si>
  <si>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</si>
  <si>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</si>
  <si>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</si>
  <si>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</si>
  <si>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</si>
  <si>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</si>
  <si>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</si>
  <si>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</si>
  <si>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</si>
  <si>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</si>
  <si>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</si>
  <si>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</si>
  <si>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</si>
  <si>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</si>
  <si>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</si>
  <si>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</si>
  <si>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</si>
  <si>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</si>
  <si>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</si>
  <si>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</si>
  <si>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</si>
  <si>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</si>
  <si>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</si>
  <si>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</si>
  <si>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</si>
  <si>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</si>
  <si>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</si>
  <si>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</si>
  <si>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</si>
  <si>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</si>
  <si>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</si>
  <si>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</si>
  <si>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</si>
  <si>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</si>
  <si>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</si>
  <si>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</si>
  <si>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</si>
  <si>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</si>
  <si>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</si>
  <si>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</si>
  <si>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</si>
  <si>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</si>
  <si>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</si>
  <si>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</si>
  <si>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</si>
  <si>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</si>
  <si>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</si>
  <si>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</si>
  <si>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</si>
  <si>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</si>
  <si>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</si>
  <si>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</si>
  <si>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</si>
  <si>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</si>
  <si>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</si>
  <si>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</si>
  <si>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</si>
  <si>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</si>
  <si>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</si>
  <si>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</si>
  <si>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</si>
  <si>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</si>
  <si>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</si>
  <si>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</si>
  <si>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</si>
  <si>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</si>
  <si>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</si>
  <si>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</si>
  <si>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</si>
  <si>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</si>
  <si>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</si>
  <si>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</si>
  <si>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</si>
  <si>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</si>
  <si>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</si>
  <si>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</si>
  <si>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</si>
  <si>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</si>
  <si>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</si>
  <si>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</si>
  <si>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</si>
  <si>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</si>
  <si>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</si>
  <si>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</si>
  <si>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</si>
  <si>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</si>
  <si>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</si>
  <si>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</si>
  <si>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</si>
  <si>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</si>
  <si>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</si>
  <si>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</si>
  <si>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</si>
  <si>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</si>
  <si>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</si>
  <si>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</si>
  <si>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</si>
  <si>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</si>
  <si>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</si>
  <si>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</si>
  <si>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</si>
  <si>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</si>
  <si>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</si>
  <si>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</si>
  <si>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</si>
  <si>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</si>
  <si>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</si>
  <si>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</si>
  <si>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</si>
  <si>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</si>
  <si>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</si>
  <si>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</si>
  <si>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</si>
  <si>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</si>
  <si>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</si>
  <si>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</si>
  <si>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</si>
  <si>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</si>
  <si>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</si>
  <si>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</si>
  <si>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</si>
  <si>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</si>
  <si>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</si>
  <si>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</si>
  <si>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</si>
  <si>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</si>
  <si>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</si>
  <si>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</si>
  <si>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</si>
  <si>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</si>
  <si>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</si>
  <si>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</si>
  <si>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</si>
  <si>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</si>
  <si>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</si>
  <si>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</si>
  <si>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</si>
  <si>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</si>
  <si>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</si>
  <si>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</si>
  <si>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</si>
  <si>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</si>
  <si>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</si>
  <si>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</si>
  <si>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</si>
  <si>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</si>
  <si>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</si>
  <si>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</si>
  <si>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</si>
  <si>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</si>
  <si>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</si>
  <si>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</si>
  <si>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</si>
  <si>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</si>
  <si>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</si>
  <si>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</si>
  <si>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</si>
  <si>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</si>
  <si>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</si>
  <si>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</si>
  <si>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</si>
  <si>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</si>
  <si>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</si>
  <si>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</si>
  <si>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</si>
  <si>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</si>
  <si>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</si>
  <si>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</si>
  <si>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</si>
  <si>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</si>
  <si>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</si>
  <si>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</si>
  <si>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</si>
  <si>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</si>
  <si>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</si>
  <si>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</si>
  <si>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</si>
  <si>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</si>
  <si>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</si>
  <si>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</si>
  <si>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</si>
  <si>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</si>
  <si>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</si>
  <si>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</si>
  <si>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</si>
  <si>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</si>
  <si>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</si>
  <si>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</si>
  <si>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</si>
  <si>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</si>
  <si>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</si>
  <si>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</si>
  <si>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</si>
  <si>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</si>
  <si>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</si>
  <si>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</si>
  <si>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</si>
  <si>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</si>
  <si>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</si>
  <si>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</si>
  <si>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</si>
  <si>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</si>
  <si>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</si>
  <si>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</si>
  <si>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</si>
  <si>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</si>
  <si>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</si>
  <si>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</si>
  <si>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</si>
  <si>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</si>
  <si>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</si>
  <si>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</si>
  <si>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</si>
  <si>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</si>
  <si>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</si>
  <si>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</si>
  <si>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</si>
  <si>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</si>
  <si>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</si>
  <si>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</si>
  <si>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</si>
  <si>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</si>
  <si>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</si>
  <si>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</si>
  <si>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</si>
  <si>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</si>
  <si>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</si>
  <si>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</si>
  <si>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</si>
  <si>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</si>
  <si>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</si>
  <si>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</si>
  <si>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</si>
  <si>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</si>
  <si>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</si>
  <si>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</si>
  <si>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</si>
  <si>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</si>
  <si>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</si>
  <si>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</si>
  <si>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</si>
  <si>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</si>
  <si>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</si>
  <si>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</si>
  <si>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</si>
  <si>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</si>
  <si>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</si>
  <si>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</si>
  <si>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</si>
  <si>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</si>
  <si>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</si>
  <si>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</si>
  <si>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</si>
  <si>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</si>
  <si>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</si>
  <si>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</si>
  <si>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</si>
  <si>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</si>
  <si>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</si>
  <si>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</si>
  <si>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</si>
  <si>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</si>
  <si>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</si>
  <si>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</si>
  <si>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</si>
  <si>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</si>
  <si>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</si>
  <si>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</si>
  <si>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</si>
  <si>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</si>
  <si>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</si>
  <si>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</si>
  <si>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</si>
  <si>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</si>
  <si>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</si>
  <si>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</si>
  <si>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</si>
  <si>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</si>
  <si>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</si>
  <si>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</si>
  <si>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</si>
  <si>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</si>
  <si>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</si>
  <si>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</si>
  <si>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</si>
  <si>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</si>
  <si>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</si>
  <si>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</si>
  <si>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</si>
  <si>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</si>
  <si>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</si>
  <si>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</si>
  <si>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</si>
  <si>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</si>
  <si>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</si>
  <si>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</si>
  <si>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</si>
  <si>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</si>
  <si>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</si>
  <si>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</si>
  <si>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</si>
  <si>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</si>
  <si>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</si>
  <si>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</si>
  <si>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</si>
  <si>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</si>
  <si>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</si>
  <si>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</si>
  <si>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</si>
  <si>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</si>
  <si>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</si>
  <si>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</si>
  <si>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</si>
  <si>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</si>
  <si>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</si>
  <si>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</si>
  <si>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</si>
  <si>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</si>
  <si>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</si>
  <si>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</si>
  <si>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</si>
  <si>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</si>
  <si>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</si>
  <si>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</si>
  <si>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</si>
  <si>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</si>
  <si>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</si>
  <si>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</si>
  <si>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</si>
  <si>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</si>
  <si>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</si>
  <si>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</si>
  <si>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</si>
  <si>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</si>
  <si>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</si>
  <si>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</si>
  <si>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</si>
  <si>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</si>
  <si>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</si>
  <si>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</si>
  <si>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</si>
  <si>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</si>
  <si>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</si>
  <si>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</si>
  <si>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</si>
  <si>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</si>
  <si>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</si>
  <si>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</si>
  <si>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</si>
  <si>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</si>
  <si>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</si>
  <si>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</si>
  <si>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</si>
  <si>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</si>
  <si>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</si>
  <si>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</si>
  <si>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</si>
  <si>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</si>
  <si>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</si>
  <si>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</si>
  <si>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</si>
  <si>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</si>
  <si>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</si>
  <si>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</si>
  <si>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</si>
  <si>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</si>
  <si>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</si>
  <si>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</si>
  <si>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</si>
  <si>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</si>
  <si>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</si>
  <si>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</si>
  <si>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</si>
  <si>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</si>
  <si>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</si>
  <si>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</si>
  <si>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</si>
  <si>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</si>
  <si>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</si>
  <si>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</si>
  <si>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</si>
  <si>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</si>
  <si>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</si>
  <si>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</si>
  <si>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</si>
  <si>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</si>
  <si>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</si>
  <si>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</si>
  <si>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</si>
  <si>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</si>
  <si>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</si>
  <si>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</si>
  <si>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</si>
  <si>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</si>
  <si>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</si>
  <si>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</si>
  <si>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</si>
  <si>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</si>
  <si>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</si>
  <si>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</si>
  <si>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</si>
  <si>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</si>
  <si>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</si>
  <si>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</si>
  <si>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</si>
  <si>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</si>
  <si>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</si>
  <si>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</si>
  <si>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</si>
  <si>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</si>
  <si>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</si>
  <si>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</si>
  <si>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</si>
  <si>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</si>
  <si>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</si>
  <si>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</si>
  <si>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</si>
  <si>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</si>
  <si>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</si>
  <si>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</si>
  <si>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</si>
  <si>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</si>
  <si>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</si>
  <si>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</si>
  <si>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</si>
  <si>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</si>
  <si>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</si>
  <si>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</si>
  <si>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</si>
  <si>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</si>
  <si>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</si>
  <si>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</si>
  <si>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</si>
  <si>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</si>
  <si>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</si>
  <si>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</si>
  <si>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</si>
  <si>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</si>
  <si>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</si>
  <si>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</si>
  <si>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</si>
  <si>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</si>
  <si>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</si>
  <si>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</si>
  <si>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</si>
  <si>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</si>
  <si>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</si>
  <si>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</si>
  <si>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</si>
  <si>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</si>
  <si>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</si>
  <si>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</si>
  <si>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</si>
  <si>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</si>
  <si>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</si>
  <si>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</si>
  <si>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</si>
  <si>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</si>
  <si>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</si>
  <si>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</si>
  <si>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</si>
  <si>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</si>
  <si>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</si>
  <si>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</si>
  <si>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</si>
  <si>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</si>
  <si>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</si>
  <si>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</si>
  <si>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</si>
  <si>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</si>
  <si>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</si>
  <si>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</si>
  <si>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</si>
  <si>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</si>
  <si>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</si>
  <si>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</si>
  <si>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</si>
  <si>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</si>
  <si>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</si>
  <si>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</si>
  <si>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</si>
  <si>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</si>
  <si>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</si>
  <si>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</si>
  <si>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</si>
  <si>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</si>
  <si>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</si>
  <si>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</si>
  <si>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</si>
  <si>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</si>
  <si>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</si>
  <si>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</si>
  <si>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</si>
  <si>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</si>
  <si>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</si>
  <si>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</si>
  <si>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</si>
  <si>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</si>
  <si>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</si>
  <si>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</si>
  <si>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</si>
  <si>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</si>
  <si>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</si>
  <si>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</si>
  <si>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</si>
  <si>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</si>
  <si>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</si>
  <si>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</si>
  <si>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</si>
  <si>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</si>
  <si>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</si>
  <si>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</si>
  <si>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</si>
  <si>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</si>
  <si>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</si>
  <si>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</si>
  <si>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</si>
  <si>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</si>
  <si>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</si>
  <si>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</si>
  <si>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</si>
  <si>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</si>
  <si>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</si>
  <si>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</si>
  <si>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</si>
  <si>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</si>
  <si>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</si>
  <si>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</si>
  <si>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</si>
  <si>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</si>
  <si>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</si>
  <si>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</si>
  <si>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</si>
  <si>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</si>
  <si>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</si>
  <si>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</si>
  <si>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</si>
  <si>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</si>
  <si>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</si>
  <si>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</si>
  <si>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</si>
  <si>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</si>
  <si>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</si>
  <si>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</si>
  <si>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</si>
  <si>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</si>
  <si>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</si>
  <si>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</si>
  <si>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</si>
  <si>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</si>
  <si>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</si>
  <si>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</si>
  <si>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</si>
  <si>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</si>
  <si>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</si>
  <si>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</si>
  <si>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</si>
  <si>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</si>
  <si>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</si>
  <si>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</si>
  <si>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</si>
  <si>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</si>
  <si>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</si>
  <si>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</si>
  <si>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</si>
  <si>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</si>
  <si>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</si>
  <si>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</si>
  <si>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</si>
  <si>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</si>
  <si>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</si>
  <si>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</si>
  <si>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</si>
  <si>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</si>
  <si>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</si>
  <si>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</si>
  <si>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</si>
  <si>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</si>
  <si>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</si>
  <si>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</si>
  <si>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</si>
  <si>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</si>
  <si>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</si>
  <si>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</si>
  <si>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</si>
  <si>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</si>
  <si>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</si>
  <si>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</si>
  <si>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</si>
  <si>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</si>
  <si>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</si>
  <si>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</si>
  <si>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</si>
  <si>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</si>
  <si>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</si>
  <si>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</si>
  <si>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</si>
  <si>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</si>
  <si>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</si>
  <si>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</si>
  <si>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</si>
  <si>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</si>
  <si>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</si>
  <si>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</si>
  <si>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</si>
  <si>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</si>
  <si>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</si>
  <si>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</si>
  <si>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</si>
  <si>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</si>
  <si>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</si>
  <si>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</si>
  <si>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</si>
  <si>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</si>
  <si>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</si>
  <si>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</si>
  <si>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</si>
  <si>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</si>
  <si>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</si>
  <si>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</si>
  <si>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</si>
  <si>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</si>
  <si>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</si>
  <si>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</si>
  <si>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</si>
  <si>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</si>
  <si>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</si>
  <si>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</si>
  <si>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</si>
  <si>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</si>
  <si>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</si>
  <si>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</si>
  <si>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</si>
  <si>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</si>
  <si>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</si>
  <si>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</si>
  <si>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</si>
  <si>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</si>
  <si>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</si>
  <si>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</si>
  <si>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</si>
  <si>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</si>
  <si>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</si>
  <si>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</si>
  <si>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</si>
  <si>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</si>
  <si>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</si>
  <si>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</si>
  <si>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</si>
  <si>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</si>
  <si>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</si>
  <si>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</si>
  <si>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</si>
  <si>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</si>
  <si>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</si>
  <si>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</si>
  <si>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</si>
  <si>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</si>
  <si>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</si>
  <si>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</si>
  <si>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</si>
  <si>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</si>
  <si>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</si>
  <si>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</si>
  <si>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</si>
  <si>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</si>
  <si>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</si>
  <si>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</si>
  <si>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</si>
  <si>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</si>
  <si>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</si>
  <si>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</si>
  <si>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</si>
  <si>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</si>
  <si>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</si>
  <si>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</si>
  <si>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</si>
  <si>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</si>
  <si>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</si>
  <si>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</si>
  <si>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</si>
  <si>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</si>
  <si>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</si>
  <si>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</si>
  <si>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</si>
  <si>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</si>
  <si>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</si>
  <si>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</si>
  <si>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</si>
  <si>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</si>
  <si>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</si>
  <si>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</si>
  <si>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</si>
  <si>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</si>
  <si>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</si>
  <si>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</si>
  <si>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</si>
  <si>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</si>
  <si>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</si>
  <si>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</si>
  <si>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</si>
  <si>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</si>
  <si>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</si>
  <si>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</si>
  <si>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</si>
  <si>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</si>
  <si>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</si>
  <si>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</si>
  <si>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</si>
  <si>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</si>
  <si>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</si>
  <si>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</si>
  <si>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</si>
  <si>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</si>
  <si>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</si>
  <si>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</si>
  <si>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</si>
  <si>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</si>
  <si>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</si>
  <si>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</si>
  <si>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</si>
  <si>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</si>
  <si>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</si>
  <si>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</si>
  <si>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</si>
  <si>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</si>
  <si>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</si>
  <si>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</si>
  <si>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</si>
  <si>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</si>
  <si>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</si>
  <si>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</si>
  <si>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</si>
  <si>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</si>
  <si>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</si>
  <si>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</si>
  <si>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</si>
  <si>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</si>
  <si>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</si>
  <si>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</si>
  <si>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</si>
  <si>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</si>
  <si>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</si>
  <si>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</si>
  <si>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</si>
  <si>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</si>
  <si>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</si>
  <si>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</si>
  <si>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</si>
  <si>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</si>
  <si>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</si>
  <si>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</si>
  <si>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</si>
  <si>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</si>
  <si>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</si>
  <si>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</si>
  <si>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</si>
  <si>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</si>
  <si>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</si>
  <si>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</si>
  <si>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</si>
  <si>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</si>
  <si>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</si>
  <si>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</si>
  <si>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</si>
  <si>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</si>
  <si>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</si>
  <si>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</si>
  <si>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</si>
  <si>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</si>
  <si>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</si>
  <si>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</si>
  <si>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</si>
  <si>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</si>
  <si>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</si>
  <si>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</si>
  <si>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</si>
  <si>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</si>
  <si>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</si>
  <si>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</si>
  <si>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</si>
  <si>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</si>
  <si>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</si>
  <si>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</si>
  <si>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</si>
  <si>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</si>
  <si>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</si>
  <si>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</si>
  <si>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</si>
  <si>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</si>
  <si>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</si>
  <si>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</si>
  <si>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</si>
  <si>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</si>
  <si>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</si>
  <si>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</si>
  <si>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</si>
  <si>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</si>
  <si>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</si>
  <si>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</si>
  <si>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</si>
  <si>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</si>
  <si>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</si>
  <si>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</si>
  <si>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</si>
  <si>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</si>
  <si>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</si>
  <si>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</si>
  <si>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</si>
  <si>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</si>
  <si>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</si>
  <si>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</si>
  <si>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</si>
  <si>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</si>
  <si>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</si>
  <si>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</si>
  <si>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</si>
  <si>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</si>
  <si>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</si>
  <si>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</si>
  <si>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</si>
  <si>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</si>
  <si>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</si>
  <si>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</si>
  <si>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</si>
  <si>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</si>
  <si>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</si>
  <si>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</si>
  <si>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</si>
  <si>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</si>
  <si>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</si>
  <si>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</si>
  <si>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</si>
  <si>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</si>
  <si>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</si>
  <si>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</si>
  <si>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</si>
  <si>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</si>
  <si>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</si>
  <si>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</si>
  <si>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</si>
  <si>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</si>
  <si>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</si>
  <si>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</si>
  <si>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</si>
  <si>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</si>
  <si>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</si>
  <si>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</si>
  <si>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</si>
  <si>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</si>
  <si>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</si>
  <si>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</si>
  <si>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</si>
  <si>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</si>
  <si>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</si>
  <si>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</si>
  <si>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</si>
  <si>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</si>
  <si>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</si>
  <si>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</si>
  <si>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</si>
  <si>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</si>
  <si>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</si>
  <si>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</si>
  <si>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</si>
  <si>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</si>
  <si>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</si>
  <si>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</si>
  <si>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</si>
  <si>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</si>
  <si>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</si>
  <si>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</si>
  <si>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</si>
  <si>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</si>
  <si>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</si>
  <si>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</si>
  <si>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</si>
  <si>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</si>
  <si>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</si>
  <si>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</si>
  <si>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</si>
  <si>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</si>
  <si>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</si>
  <si>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</si>
  <si>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</si>
  <si>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</si>
  <si>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</si>
  <si>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</si>
  <si>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</si>
  <si>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</si>
  <si>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</si>
  <si>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</si>
  <si>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</si>
  <si>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</si>
  <si>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</si>
  <si>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</si>
  <si>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</si>
  <si>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</si>
  <si>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</si>
  <si>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</si>
  <si>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</si>
  <si>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</si>
  <si>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</si>
  <si>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</si>
  <si>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</si>
  <si>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</si>
  <si>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</si>
  <si>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</si>
  <si>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</si>
  <si>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</si>
  <si>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</si>
  <si>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</si>
  <si>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</si>
  <si>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</si>
  <si>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</si>
  <si>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</si>
  <si>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</si>
  <si>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</si>
  <si>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</si>
  <si>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</si>
  <si>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</si>
  <si>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</si>
  <si>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</si>
  <si>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</si>
  <si>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</si>
  <si>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</si>
  <si>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</si>
  <si>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</si>
  <si>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</si>
  <si>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</si>
  <si>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</si>
  <si>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</si>
  <si>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</si>
  <si>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</si>
  <si>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</si>
  <si>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</si>
  <si>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</si>
  <si>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</si>
  <si>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</si>
  <si>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</si>
  <si>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</si>
  <si>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</si>
  <si>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</si>
  <si>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</si>
  <si>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</si>
  <si>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</si>
  <si>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</si>
  <si>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</si>
  <si>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</si>
  <si>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</si>
  <si>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</si>
  <si>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</si>
  <si>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</si>
  <si>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</si>
  <si>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</si>
  <si>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</si>
  <si>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</si>
  <si>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</si>
  <si>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</si>
  <si>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</si>
  <si>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</si>
  <si>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</si>
  <si>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</si>
  <si>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</si>
  <si>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</si>
  <si>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</si>
  <si>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</si>
  <si>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</si>
  <si>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</si>
  <si>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</si>
  <si>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</si>
  <si>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</si>
  <si>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</si>
  <si>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</si>
  <si>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</si>
  <si>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</si>
  <si>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</si>
  <si>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</si>
  <si>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</si>
  <si>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</si>
  <si>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</si>
  <si>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</si>
  <si>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</si>
  <si>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</si>
  <si>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</si>
  <si>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</si>
  <si>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</si>
  <si>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</si>
  <si>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</si>
  <si>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</si>
  <si>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</si>
  <si>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</si>
  <si>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</si>
  <si>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</si>
  <si>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</si>
  <si>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</si>
  <si>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</si>
  <si>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</si>
  <si>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</si>
  <si>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</si>
  <si>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</si>
  <si>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</si>
  <si>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</si>
  <si>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</si>
  <si>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</si>
  <si>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</si>
  <si>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</si>
  <si>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</si>
  <si>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</si>
  <si>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</si>
  <si>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</si>
  <si>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</si>
  <si>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</si>
  <si>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</si>
  <si>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</si>
  <si>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</si>
  <si>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</si>
  <si>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</si>
  <si>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</si>
  <si>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</si>
  <si>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</si>
  <si>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</si>
  <si>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</si>
  <si>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</si>
  <si>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</si>
  <si>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</si>
  <si>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</si>
  <si>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</si>
  <si>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</si>
  <si>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</si>
  <si>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</si>
  <si>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</si>
  <si>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</si>
  <si>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</si>
  <si>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</si>
  <si>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</si>
  <si>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</si>
  <si>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</si>
  <si>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</si>
  <si>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</si>
  <si>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</si>
  <si>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</si>
  <si>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</si>
  <si>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</si>
  <si>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</si>
  <si>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</si>
  <si>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</si>
  <si>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</si>
  <si>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</si>
  <si>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</si>
  <si>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</si>
  <si>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</si>
  <si>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</si>
  <si>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</si>
  <si>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</si>
  <si>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</si>
  <si>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</si>
  <si>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</si>
  <si>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</si>
  <si>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</si>
  <si>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</si>
  <si>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</si>
  <si>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</si>
  <si>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</si>
  <si>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</si>
  <si>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</si>
  <si>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</si>
  <si>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</si>
  <si>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</si>
  <si>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</si>
  <si>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</si>
  <si>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</si>
  <si>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</si>
  <si>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</si>
  <si>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</si>
  <si>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</si>
  <si>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</si>
  <si>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</si>
  <si>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</si>
  <si>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</si>
  <si>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</si>
  <si>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</si>
  <si>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</si>
  <si>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</si>
  <si>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</si>
  <si>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</si>
  <si>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</si>
  <si>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</si>
  <si>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</si>
  <si>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</si>
  <si>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</si>
  <si>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</si>
  <si>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</si>
  <si>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</si>
  <si>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</si>
  <si>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</si>
  <si>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</si>
  <si>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</si>
  <si>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</si>
  <si>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</si>
  <si>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</si>
  <si>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</si>
  <si>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</si>
  <si>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</si>
  <si>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</si>
  <si>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</si>
  <si>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</si>
  <si>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</si>
  <si>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</si>
  <si>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</si>
  <si>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</si>
  <si>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</si>
  <si>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</si>
  <si>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</si>
  <si>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</si>
  <si>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</si>
  <si>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</si>
  <si>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</si>
  <si>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</si>
  <si>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</si>
  <si>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</si>
  <si>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</si>
  <si>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</si>
  <si>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</si>
  <si>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</si>
  <si>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</si>
  <si>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</si>
  <si>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</si>
  <si>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</si>
  <si>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</si>
  <si>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</si>
  <si>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</si>
  <si>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</si>
  <si>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</si>
  <si>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</si>
  <si>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</si>
  <si>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</si>
  <si>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</si>
  <si>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</si>
  <si>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</si>
  <si>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</si>
  <si>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</si>
  <si>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</si>
  <si>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</si>
  <si>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</si>
  <si>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</si>
  <si>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</si>
  <si>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</si>
  <si>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</si>
  <si>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</si>
  <si>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</si>
  <si>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</si>
  <si>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</si>
  <si>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</si>
  <si>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</si>
  <si>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</si>
  <si>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</si>
  <si>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</si>
  <si>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</si>
  <si>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</si>
  <si>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</si>
  <si>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</si>
  <si>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</si>
  <si>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</si>
  <si>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</si>
  <si>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</si>
  <si>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</si>
  <si>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</si>
  <si>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</si>
  <si>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</si>
  <si>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</si>
  <si>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</si>
  <si>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</si>
  <si>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</si>
  <si>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</si>
  <si>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</si>
  <si>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</si>
  <si>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</si>
  <si>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</si>
  <si>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</si>
  <si>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</si>
  <si>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</si>
  <si>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</si>
  <si>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</si>
  <si>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</si>
  <si>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</si>
  <si>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</si>
  <si>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</si>
  <si>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</si>
  <si>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</si>
  <si>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</si>
  <si>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</si>
  <si>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</si>
  <si>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</si>
  <si>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</si>
  <si>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</si>
  <si>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</si>
  <si>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</si>
  <si>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</si>
  <si>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</si>
  <si>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</si>
  <si>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</si>
  <si>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</si>
  <si>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</si>
  <si>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</si>
  <si>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</si>
  <si>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</si>
  <si>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</si>
  <si>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</si>
  <si>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</si>
  <si>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</si>
  <si>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</si>
  <si>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</si>
  <si>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</si>
  <si>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</si>
  <si>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</si>
  <si>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</si>
  <si>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</si>
  <si>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</si>
  <si>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</si>
  <si>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</si>
  <si>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</si>
  <si>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</si>
  <si>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</si>
  <si>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</si>
  <si>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</si>
  <si>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</si>
  <si>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</si>
  <si>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</si>
  <si>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</si>
  <si>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</si>
  <si>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</si>
  <si>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</si>
  <si>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</si>
  <si>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</si>
  <si>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</si>
  <si>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</si>
  <si>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</si>
  <si>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</si>
  <si>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</si>
  <si>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</si>
  <si>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</si>
  <si>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</si>
  <si>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</si>
  <si>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</si>
  <si>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</si>
  <si>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</si>
  <si>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</si>
  <si>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</si>
  <si>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</si>
  <si>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</si>
  <si>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</si>
  <si>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</si>
  <si>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</si>
  <si>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</si>
  <si>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</si>
  <si>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</si>
  <si>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</si>
  <si>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</si>
  <si>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</si>
  <si>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</si>
  <si>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</si>
  <si>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</si>
  <si>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</si>
  <si>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</si>
  <si>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</si>
  <si>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</si>
  <si>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</si>
  <si>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</si>
  <si>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</si>
  <si>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</si>
  <si>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</si>
  <si>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</si>
  <si>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</si>
  <si>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</si>
  <si>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</si>
  <si>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</si>
  <si>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</si>
  <si>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</si>
  <si>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</si>
  <si>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</si>
  <si>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</si>
  <si>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</si>
  <si>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</si>
  <si>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</si>
  <si>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</si>
  <si>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</si>
  <si>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</si>
  <si>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</si>
  <si>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</si>
  <si>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</si>
  <si>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</si>
  <si>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</si>
  <si>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</si>
  <si>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</si>
  <si>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</si>
  <si>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</si>
  <si>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</si>
  <si>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</si>
  <si>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</si>
  <si>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</si>
  <si>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</si>
  <si>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</si>
  <si>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</si>
  <si>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</si>
  <si>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</si>
  <si>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</si>
  <si>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</si>
  <si>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</si>
  <si>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</si>
  <si>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</si>
  <si>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</si>
  <si>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</si>
  <si>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</si>
  <si>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</si>
  <si>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</si>
  <si>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</si>
  <si>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</si>
  <si>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</si>
  <si>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</si>
  <si>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</si>
  <si>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</si>
  <si>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</si>
  <si>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</si>
  <si>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</si>
  <si>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</si>
  <si>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</si>
  <si>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</si>
  <si>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</si>
  <si>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</si>
  <si>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</si>
  <si>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</si>
  <si>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</si>
  <si>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</si>
  <si>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</si>
  <si>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</si>
  <si>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</si>
  <si>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</si>
  <si>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</si>
  <si>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</si>
  <si>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</si>
  <si>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</si>
  <si>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</si>
  <si>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</si>
  <si>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</si>
  <si>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</si>
  <si>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</si>
  <si>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</si>
  <si>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</si>
  <si>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</si>
  <si>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</si>
  <si>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</si>
  <si>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</si>
  <si>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</si>
  <si>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</si>
  <si>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</si>
  <si>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</si>
  <si>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</si>
  <si>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</si>
  <si>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</si>
  <si>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</si>
  <si>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</si>
  <si>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</si>
  <si>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</si>
  <si>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</si>
  <si>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</si>
  <si>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</si>
  <si>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</si>
  <si>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</si>
  <si>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</si>
  <si>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</si>
  <si>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</si>
  <si>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</si>
  <si>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</si>
  <si>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</si>
  <si>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</si>
  <si>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</si>
  <si>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</si>
  <si>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</si>
  <si>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</si>
  <si>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</si>
  <si>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</si>
  <si>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</si>
  <si>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</si>
  <si>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</si>
  <si>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</si>
  <si>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</si>
  <si>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</si>
  <si>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</si>
  <si>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</si>
  <si>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</si>
  <si>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</si>
  <si>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</si>
  <si>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</si>
  <si>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</si>
  <si>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</si>
  <si>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</si>
  <si>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</si>
  <si>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</si>
  <si>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</si>
  <si>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</si>
  <si>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</si>
  <si>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</si>
  <si>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</si>
  <si>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</si>
  <si>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</si>
  <si>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</si>
  <si>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</si>
  <si>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</si>
  <si>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</si>
  <si>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</si>
  <si>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</si>
  <si>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</si>
  <si>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</si>
  <si>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</si>
  <si>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</si>
  <si>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</si>
  <si>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</si>
  <si>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</si>
  <si>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</si>
  <si>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</si>
  <si>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</si>
  <si>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</si>
  <si>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</si>
  <si>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</si>
  <si>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</si>
  <si>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</si>
  <si>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</si>
  <si>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</si>
  <si>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</si>
  <si>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</si>
  <si>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</si>
  <si>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</si>
  <si>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</si>
  <si>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</si>
  <si>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</si>
  <si>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</si>
  <si>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</si>
  <si>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</si>
  <si>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</si>
  <si>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</si>
  <si>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</si>
  <si>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</si>
  <si>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</si>
  <si>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</si>
  <si>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</si>
  <si>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</si>
  <si>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</si>
  <si>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</si>
  <si>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</si>
  <si>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</si>
  <si>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</si>
  <si>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</si>
  <si>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</si>
  <si>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</si>
  <si>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</si>
  <si>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</si>
  <si>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</si>
  <si>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</si>
  <si>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</si>
  <si>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</si>
  <si>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</si>
  <si>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</si>
  <si>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</si>
  <si>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</si>
  <si>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</si>
  <si>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</si>
  <si>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</si>
  <si>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</si>
  <si>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</si>
  <si>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</si>
  <si>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</si>
  <si>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</si>
  <si>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</si>
  <si>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</si>
  <si>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</si>
  <si>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</si>
  <si>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</si>
  <si>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</si>
  <si>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</si>
  <si>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</si>
  <si>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</si>
  <si>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</si>
  <si>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</si>
  <si>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</si>
  <si>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</si>
  <si>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</si>
  <si>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</si>
  <si>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</si>
  <si>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</si>
  <si>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</si>
  <si>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</si>
  <si>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</si>
  <si>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</si>
  <si>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</si>
  <si>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</si>
  <si>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</si>
  <si>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</si>
  <si>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</si>
  <si>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</si>
  <si>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</si>
  <si>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</si>
  <si>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</si>
  <si>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</si>
  <si>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</si>
  <si>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</si>
  <si>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</si>
  <si>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</si>
  <si>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</si>
  <si>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</si>
  <si>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</si>
  <si>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</si>
  <si>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</si>
  <si>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</si>
  <si>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</si>
  <si>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</si>
  <si>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</si>
  <si>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</si>
  <si>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</si>
  <si>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</si>
  <si>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</si>
  <si>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</si>
  <si>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</si>
  <si>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</si>
  <si>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</si>
  <si>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</si>
  <si>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</si>
  <si>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</si>
  <si>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</si>
  <si>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</si>
  <si>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</si>
  <si>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</si>
  <si>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</si>
  <si>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</si>
  <si>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</si>
  <si>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</si>
  <si>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</si>
  <si>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</si>
  <si>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</si>
  <si>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</si>
  <si>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</si>
  <si>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</si>
  <si>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</si>
  <si>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</si>
  <si>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</si>
  <si>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</si>
  <si>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</si>
  <si>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</si>
  <si>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</si>
  <si>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</si>
  <si>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</si>
  <si>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</si>
  <si>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</si>
  <si>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</si>
  <si>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</si>
  <si>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</si>
  <si>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</si>
  <si>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</si>
  <si>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</si>
  <si>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</si>
  <si>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</si>
  <si>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</si>
  <si>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</si>
  <si>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</si>
  <si>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</si>
  <si>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</si>
  <si>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</si>
  <si>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</si>
  <si>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</si>
  <si>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</si>
  <si>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</si>
  <si>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</si>
  <si>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</si>
  <si>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</si>
  <si>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</si>
  <si>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</si>
  <si>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</si>
  <si>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</si>
  <si>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</si>
  <si>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</si>
  <si>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</si>
  <si>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</si>
  <si>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</si>
  <si>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</si>
  <si>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</si>
  <si>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</si>
  <si>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</si>
  <si>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</si>
  <si>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</si>
  <si>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</si>
  <si>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</si>
  <si>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</si>
  <si>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</si>
  <si>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</si>
  <si>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</si>
  <si>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</si>
  <si>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</si>
  <si>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</si>
  <si>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</si>
  <si>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</si>
  <si>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</si>
  <si>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</si>
  <si>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</si>
  <si>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</si>
  <si>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</si>
  <si>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</si>
  <si>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</si>
  <si>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</si>
  <si>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</si>
  <si>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</si>
  <si>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</si>
  <si>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</si>
  <si>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</si>
  <si>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</si>
  <si>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</si>
  <si>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</si>
  <si>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</si>
  <si>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</si>
  <si>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</si>
  <si>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</si>
  <si>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</si>
  <si>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</si>
  <si>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</si>
  <si>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</si>
  <si>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</si>
  <si>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</si>
  <si>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</si>
  <si>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</si>
  <si>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</si>
  <si>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</si>
  <si>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</si>
  <si>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</si>
  <si>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</si>
  <si>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</si>
  <si>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</si>
  <si>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</si>
  <si>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</si>
  <si>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</si>
  <si>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</si>
  <si>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</si>
  <si>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</si>
  <si>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</si>
  <si>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</si>
  <si>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</si>
  <si>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</si>
  <si>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</si>
  <si>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</si>
  <si>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</si>
  <si>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</si>
  <si>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</si>
  <si>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</si>
  <si>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</si>
  <si>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</si>
  <si>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</si>
  <si>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</si>
  <si>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</si>
  <si>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</si>
  <si>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</si>
  <si>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</si>
  <si>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</si>
  <si>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</si>
  <si>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</si>
  <si>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</si>
  <si>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</si>
  <si>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</si>
  <si>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</si>
  <si>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</si>
  <si>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</si>
  <si>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</si>
  <si>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</si>
  <si>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</si>
  <si>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</si>
  <si>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</si>
  <si>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</si>
  <si>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</si>
  <si>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</si>
  <si>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</si>
  <si>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</si>
  <si>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</si>
  <si>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</si>
  <si>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</si>
  <si>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</si>
  <si>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</si>
  <si>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</si>
  <si>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</si>
  <si>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</si>
  <si>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</si>
  <si>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</si>
  <si>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</si>
  <si>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</si>
  <si>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</si>
  <si>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</si>
  <si>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</si>
  <si>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</si>
  <si>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</si>
  <si>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</si>
  <si>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</si>
  <si>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</si>
  <si>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</si>
  <si>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</si>
  <si>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</si>
  <si>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</si>
  <si>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</si>
  <si>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</si>
  <si>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</si>
  <si>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</si>
  <si>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</si>
  <si>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</si>
  <si>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</si>
  <si>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</si>
  <si>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</si>
  <si>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</si>
  <si>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</si>
  <si>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</si>
  <si>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</si>
  <si>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</si>
  <si>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</si>
  <si>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</si>
  <si>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</si>
  <si>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</si>
  <si>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</si>
  <si>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</si>
  <si>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</si>
  <si>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</si>
  <si>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</si>
  <si>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</si>
  <si>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</si>
  <si>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</si>
  <si>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</si>
  <si>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</si>
  <si>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</si>
  <si>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</si>
  <si>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</si>
  <si>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</si>
  <si>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</si>
  <si>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</si>
  <si>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</si>
  <si>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</si>
  <si>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</si>
  <si>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</si>
  <si>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</si>
  <si>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</si>
  <si>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</si>
  <si>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</si>
  <si>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</si>
  <si>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</si>
  <si>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</si>
  <si>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</si>
  <si>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</si>
  <si>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</si>
  <si>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</si>
  <si>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</si>
  <si>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</si>
  <si>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</si>
  <si>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</si>
  <si>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</si>
  <si>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</si>
  <si>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</si>
  <si>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</si>
  <si>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</si>
  <si>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</si>
  <si>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</si>
  <si>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</si>
  <si>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</si>
  <si>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</si>
  <si>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</si>
  <si>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</si>
  <si>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</si>
  <si>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</si>
  <si>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</si>
  <si>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</si>
  <si>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</si>
  <si>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</si>
  <si>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</si>
  <si>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</si>
  <si>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</si>
  <si>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</si>
  <si>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</si>
  <si>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</si>
  <si>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</si>
  <si>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</si>
  <si>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</si>
  <si>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</si>
  <si>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</si>
  <si>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</si>
  <si>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</si>
  <si>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</si>
  <si>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</si>
  <si>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</si>
  <si>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</si>
  <si>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</si>
  <si>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</si>
  <si>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</si>
  <si>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</si>
  <si>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</si>
  <si>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</si>
  <si>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</si>
  <si>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</si>
  <si>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</si>
  <si>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</si>
  <si>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</si>
  <si>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</si>
  <si>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</si>
  <si>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</si>
  <si>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</si>
  <si>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</si>
  <si>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</si>
  <si>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</si>
  <si>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</si>
  <si>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</si>
  <si>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</si>
  <si>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</si>
  <si>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</si>
  <si>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</si>
  <si>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</si>
  <si>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</si>
  <si>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</si>
  <si>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</si>
  <si>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</si>
  <si>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</si>
  <si>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</si>
  <si>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</si>
  <si>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</si>
  <si>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</si>
  <si>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</si>
  <si>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</si>
  <si>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</si>
  <si>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</si>
  <si>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</si>
  <si>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</si>
  <si>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</si>
  <si>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</si>
  <si>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</si>
  <si>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</si>
  <si>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</si>
  <si>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</si>
  <si>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</si>
  <si>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</si>
  <si>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</si>
  <si>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</si>
  <si>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</si>
  <si>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</si>
  <si>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</si>
  <si>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</si>
  <si>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</si>
  <si>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</si>
  <si>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</si>
  <si>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</si>
  <si>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</si>
  <si>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</si>
  <si>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</si>
  <si>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</si>
  <si>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</si>
  <si>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</si>
  <si>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</si>
  <si>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</si>
  <si>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</si>
  <si>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</si>
  <si>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</si>
  <si>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</si>
  <si>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</si>
  <si>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</si>
  <si>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</si>
  <si>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</si>
  <si>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</si>
  <si>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</si>
  <si>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</si>
  <si>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</si>
  <si>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</si>
  <si>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</si>
  <si>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</si>
  <si>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</si>
  <si>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</si>
  <si>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</si>
  <si>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</si>
  <si>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</si>
  <si>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</si>
  <si>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</si>
  <si>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</si>
  <si>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</si>
  <si>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</si>
  <si>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</si>
  <si>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</si>
  <si>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</si>
  <si>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</si>
  <si>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</si>
  <si>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</si>
  <si>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</si>
  <si>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</si>
  <si>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</si>
  <si>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</si>
  <si>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</si>
  <si>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</si>
  <si>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</si>
  <si>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</si>
  <si>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</si>
  <si>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</si>
  <si>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</si>
  <si>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</si>
  <si>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</si>
  <si>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</si>
  <si>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</si>
  <si>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</si>
  <si>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</si>
  <si>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</si>
  <si>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</si>
  <si>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</si>
  <si>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</si>
  <si>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</si>
  <si>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</si>
  <si>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</si>
  <si>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</si>
  <si>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</si>
  <si>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</si>
  <si>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</si>
  <si>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</si>
  <si>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</si>
  <si>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</si>
  <si>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</si>
  <si>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</si>
  <si>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</si>
  <si>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</si>
  <si>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</si>
  <si>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</si>
  <si>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</si>
  <si>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</si>
  <si>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</si>
  <si>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</si>
  <si>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</si>
  <si>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</si>
  <si>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</si>
  <si>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</si>
  <si>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</si>
  <si>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</si>
  <si>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</si>
  <si>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</si>
  <si>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</si>
  <si>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</si>
  <si>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</si>
  <si>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</si>
  <si>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</si>
  <si>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</si>
  <si>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</si>
  <si>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</si>
  <si>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</si>
  <si>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</si>
  <si>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</si>
  <si>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</si>
  <si>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</si>
  <si>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</si>
  <si>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</si>
  <si>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</si>
  <si>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</si>
  <si>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</si>
  <si>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</si>
  <si>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</si>
  <si>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</si>
  <si>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</si>
  <si>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</si>
  <si>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</si>
  <si>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</si>
  <si>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</si>
  <si>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</si>
  <si>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</si>
  <si>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</si>
  <si>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</si>
  <si>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</si>
  <si>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</si>
  <si>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</si>
  <si>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</si>
  <si>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</si>
  <si>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</si>
  <si>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</si>
  <si>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</si>
  <si>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</si>
  <si>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</si>
  <si>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</si>
  <si>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</si>
  <si>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</si>
  <si>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</si>
  <si>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</si>
  <si>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</si>
  <si>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</si>
  <si>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</si>
  <si>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</si>
  <si>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</si>
  <si>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</si>
  <si>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</si>
  <si>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</si>
  <si>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</si>
  <si>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</si>
  <si>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</si>
  <si>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</si>
  <si>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</si>
  <si>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</si>
  <si>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</si>
  <si>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</si>
  <si>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</si>
  <si>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</si>
  <si>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</si>
  <si>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</si>
  <si>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</si>
  <si>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</si>
  <si>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</si>
  <si>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</si>
  <si>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</si>
  <si>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</si>
  <si>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</si>
  <si>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</si>
  <si>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</si>
  <si>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</si>
  <si>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</si>
  <si>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</si>
  <si>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</si>
  <si>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</si>
  <si>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</si>
  <si>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</si>
  <si>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</si>
  <si>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</si>
  <si>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</si>
  <si>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</si>
  <si>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</si>
  <si>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</si>
  <si>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</si>
  <si>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</si>
  <si>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</si>
  <si>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</si>
  <si>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</si>
  <si>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</si>
  <si>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</si>
  <si>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</si>
  <si>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</si>
  <si>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</si>
  <si>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</si>
  <si>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</si>
  <si>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</si>
  <si>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</si>
  <si>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</si>
  <si>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</si>
  <si>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</si>
  <si>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</si>
  <si>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</si>
  <si>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</si>
  <si>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</si>
  <si>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</si>
  <si>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</si>
  <si>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</si>
  <si>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</si>
  <si>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</si>
  <si>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</si>
  <si>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</si>
  <si>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</si>
  <si>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</si>
  <si>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</si>
  <si>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</si>
  <si>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</si>
  <si>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</si>
  <si>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</si>
  <si>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</si>
  <si>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</si>
  <si>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</si>
  <si>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</si>
  <si>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</si>
  <si>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</si>
  <si>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</si>
  <si>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</si>
  <si>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</si>
  <si>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</si>
  <si>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</si>
  <si>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</si>
  <si>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</si>
  <si>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</si>
  <si>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</si>
  <si>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</si>
  <si>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</si>
  <si>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</si>
  <si>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</si>
  <si>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</si>
  <si>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</si>
  <si>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</si>
  <si>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</si>
  <si>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</si>
  <si>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</si>
  <si>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</si>
  <si>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</si>
  <si>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</si>
  <si>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</si>
  <si>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</si>
  <si>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</si>
  <si>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</si>
  <si>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</si>
  <si>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</si>
  <si>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</si>
  <si>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</si>
  <si>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</si>
  <si>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</si>
  <si>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</si>
  <si>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</si>
  <si>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</si>
  <si>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</si>
  <si>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</si>
  <si>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</si>
  <si>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</si>
  <si>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</si>
  <si>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</si>
  <si>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</si>
  <si>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</si>
  <si>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</si>
  <si>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</si>
  <si>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</si>
  <si>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</si>
  <si>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</si>
  <si>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</si>
  <si>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</si>
  <si>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</si>
  <si>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</si>
  <si>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</si>
  <si>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</si>
  <si>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</si>
  <si>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</si>
  <si>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</si>
  <si>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</si>
  <si>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</si>
  <si>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</si>
  <si>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</si>
  <si>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</si>
  <si>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</si>
  <si>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</si>
  <si>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</si>
  <si>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</si>
  <si>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</si>
  <si>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</si>
  <si>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</si>
  <si>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</si>
  <si>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</si>
  <si>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</si>
  <si>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</si>
  <si>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</si>
  <si>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</si>
  <si>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</si>
  <si>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</si>
  <si>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</si>
  <si>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</si>
  <si>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</si>
  <si>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</si>
  <si>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</si>
  <si>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</si>
  <si>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</si>
  <si>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</si>
  <si>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</si>
  <si>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</si>
  <si>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</si>
  <si>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</si>
  <si>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</si>
  <si>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</si>
  <si>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</si>
  <si>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</si>
  <si>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</si>
  <si>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</si>
  <si>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</si>
  <si>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</si>
  <si>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</si>
  <si>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</si>
  <si>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</si>
  <si>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</si>
  <si>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</si>
  <si>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</si>
  <si>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</si>
  <si>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</si>
  <si>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</si>
  <si>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</si>
  <si>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</si>
  <si>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</si>
  <si>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</si>
  <si>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</si>
  <si>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</si>
  <si>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</si>
  <si>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</si>
  <si>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</si>
  <si>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</si>
  <si>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</si>
  <si>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</si>
  <si>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</si>
  <si>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</si>
  <si>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</si>
  <si>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</si>
  <si>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</si>
  <si>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</si>
  <si>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</si>
  <si>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</si>
  <si>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</si>
  <si>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</si>
  <si>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</si>
  <si>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</si>
  <si>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</si>
  <si>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</si>
  <si>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</si>
  <si>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</si>
  <si>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</si>
  <si>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</si>
  <si>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</si>
  <si>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</si>
  <si>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</si>
  <si>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</si>
  <si>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</si>
  <si>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</si>
  <si>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</si>
  <si>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</si>
  <si>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</si>
  <si>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</si>
  <si>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</si>
  <si>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</si>
  <si>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</si>
  <si>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</si>
  <si>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</si>
  <si>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</si>
  <si>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</si>
  <si>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</si>
  <si>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</si>
  <si>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</si>
  <si>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</si>
  <si>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</si>
  <si>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</si>
  <si>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</si>
  <si>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</si>
  <si>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</si>
  <si>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</si>
  <si>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</si>
  <si>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</si>
  <si>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</si>
  <si>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</si>
  <si>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</si>
  <si>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</si>
  <si>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</si>
  <si>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</si>
  <si>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</si>
  <si>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</si>
  <si>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</si>
  <si>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</si>
  <si>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</si>
  <si>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</si>
  <si>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</si>
  <si>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</si>
  <si>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</si>
  <si>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</si>
  <si>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</si>
  <si>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</si>
  <si>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</si>
  <si>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</si>
  <si>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</si>
  <si>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</si>
  <si>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</si>
  <si>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</si>
  <si>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</si>
  <si>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</si>
  <si>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</si>
  <si>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</si>
  <si>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</si>
  <si>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</si>
  <si>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</si>
  <si>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</si>
  <si>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</si>
  <si>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</si>
  <si>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</si>
  <si>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</si>
  <si>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</si>
  <si>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</si>
  <si>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</si>
  <si>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</si>
  <si>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</si>
  <si>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</si>
  <si>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</si>
  <si>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</si>
  <si>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</si>
  <si>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</si>
  <si>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</si>
  <si>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</si>
  <si>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</si>
  <si>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</si>
  <si>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</si>
  <si>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</si>
  <si>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</si>
  <si>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</si>
  <si>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</si>
  <si>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</si>
  <si>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</si>
  <si>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</si>
  <si>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</si>
  <si>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</si>
  <si>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</si>
  <si>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</si>
  <si>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</si>
  <si>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</si>
  <si>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</si>
  <si>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</si>
  <si>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</si>
  <si>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</si>
  <si>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</si>
  <si>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</si>
  <si>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</si>
  <si>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</si>
  <si>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</si>
  <si>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</si>
  <si>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</si>
  <si>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</si>
  <si>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</si>
  <si>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</si>
  <si>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</si>
  <si>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</si>
  <si>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</si>
  <si>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</si>
  <si>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</si>
  <si>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</si>
  <si>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</si>
  <si>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</si>
  <si>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</si>
  <si>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</si>
  <si>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</si>
  <si>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</si>
  <si>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</si>
  <si>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</si>
  <si>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</si>
  <si>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</si>
  <si>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</si>
  <si>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</si>
  <si>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</si>
  <si>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</si>
  <si>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</si>
  <si>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</si>
  <si>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</si>
  <si>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</si>
  <si>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</si>
  <si>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</si>
  <si>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</si>
  <si>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</si>
  <si>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</si>
  <si>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</si>
  <si>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</si>
  <si>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</si>
  <si>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</si>
  <si>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</si>
  <si>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</si>
  <si>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</si>
  <si>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</si>
  <si>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</si>
  <si>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</si>
  <si>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</si>
  <si>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</si>
  <si>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</si>
  <si>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</si>
  <si>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</si>
  <si>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</si>
  <si>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</si>
  <si>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</si>
  <si>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</si>
  <si>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</si>
  <si>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</si>
  <si>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</si>
  <si>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</si>
  <si>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</si>
  <si>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</si>
  <si>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</si>
  <si>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</si>
  <si>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</si>
  <si>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</si>
  <si>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</si>
  <si>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</si>
  <si>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</si>
  <si>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</si>
  <si>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</si>
  <si>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</si>
  <si>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</si>
  <si>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</si>
  <si>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</si>
  <si>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</si>
  <si>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</si>
  <si>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</si>
  <si>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</si>
  <si>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</si>
  <si>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</si>
  <si>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</si>
  <si>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</si>
  <si>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</si>
  <si>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</si>
  <si>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</si>
  <si>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</si>
  <si>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</si>
  <si>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</si>
  <si>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</si>
  <si>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</si>
  <si>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</si>
  <si>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</si>
  <si>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</si>
  <si>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</si>
  <si>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</si>
  <si>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</si>
  <si>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</si>
  <si>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</si>
  <si>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</si>
  <si>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</si>
  <si>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</si>
  <si>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</si>
  <si>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</si>
  <si>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</si>
  <si>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</si>
  <si>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</si>
  <si>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</si>
  <si>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</si>
  <si>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</si>
  <si>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</si>
  <si>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</si>
  <si>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</si>
  <si>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</si>
  <si>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</si>
  <si>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</si>
  <si>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</si>
  <si>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</si>
  <si>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</si>
  <si>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</si>
  <si>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</si>
  <si>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</si>
  <si>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</si>
  <si>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</si>
  <si>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</si>
  <si>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</si>
  <si>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</si>
  <si>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</si>
  <si>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</si>
  <si>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</si>
  <si>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</si>
  <si>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</si>
  <si>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</si>
  <si>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</si>
  <si>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</si>
  <si>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</si>
  <si>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</si>
  <si>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</si>
  <si>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</si>
  <si>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</si>
  <si>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</si>
  <si>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</si>
  <si>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</si>
  <si>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</si>
  <si>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</si>
  <si>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</si>
  <si>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</si>
  <si>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</si>
  <si>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</si>
  <si>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</si>
  <si>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</si>
  <si>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</si>
  <si>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</si>
  <si>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</si>
  <si>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</si>
  <si>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</si>
  <si>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</si>
  <si>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</si>
  <si>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</si>
  <si>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</si>
  <si>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</si>
  <si>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</si>
  <si>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</si>
  <si>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</si>
  <si>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</si>
  <si>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</si>
  <si>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</si>
  <si>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</si>
  <si>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</si>
  <si>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</si>
  <si>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</si>
  <si>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</si>
  <si>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</si>
  <si>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</si>
  <si>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</si>
  <si>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</si>
  <si>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</si>
  <si>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</si>
  <si>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</si>
  <si>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</si>
  <si>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</si>
  <si>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</si>
  <si>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</si>
  <si>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</si>
  <si>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</si>
  <si>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</si>
  <si>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</si>
  <si>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</si>
  <si>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</si>
  <si>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</si>
  <si>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</si>
  <si>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</si>
  <si>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</si>
  <si>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</si>
  <si>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</si>
  <si>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</si>
  <si>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</si>
  <si>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</si>
  <si>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</si>
  <si>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</si>
  <si>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</si>
  <si>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</si>
  <si>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</si>
  <si>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</si>
  <si>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</si>
  <si>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</si>
  <si>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</si>
  <si>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</si>
  <si>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</si>
  <si>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</si>
  <si>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</si>
  <si>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</si>
  <si>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</si>
  <si>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</si>
  <si>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</si>
  <si>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</si>
  <si>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</si>
  <si>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</si>
  <si>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</si>
  <si>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</si>
  <si>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</si>
  <si>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</si>
  <si>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</si>
  <si>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</si>
  <si>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</si>
  <si>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</si>
  <si>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</si>
  <si>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</si>
  <si>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</si>
  <si>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</si>
  <si>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</si>
  <si>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</si>
  <si>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</si>
  <si>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</si>
  <si>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</si>
  <si>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</si>
  <si>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</si>
  <si>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</si>
  <si>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</si>
  <si>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</si>
  <si>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</si>
  <si>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</si>
  <si>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</si>
  <si>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</si>
  <si>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</si>
  <si>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</si>
  <si>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</si>
  <si>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</si>
  <si>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</si>
  <si>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</si>
  <si>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</si>
  <si>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</si>
  <si>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</si>
  <si>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</si>
  <si>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</si>
  <si>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</si>
  <si>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</si>
  <si>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</si>
  <si>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</si>
  <si>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</si>
  <si>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</si>
  <si>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</si>
  <si>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</si>
  <si>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</si>
  <si>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</si>
  <si>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</si>
  <si>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</si>
  <si>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</si>
  <si>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</si>
  <si>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</si>
  <si>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</si>
  <si>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</si>
  <si>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</si>
  <si>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</si>
  <si>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</si>
  <si>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</si>
  <si>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</si>
  <si>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</si>
  <si>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</si>
  <si>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</si>
  <si>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</si>
  <si>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</si>
  <si>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</si>
  <si>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</si>
  <si>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</si>
  <si>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</si>
  <si>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</si>
  <si>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</si>
  <si>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</si>
  <si>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</si>
  <si>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</si>
  <si>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</si>
  <si>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</si>
  <si>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</si>
  <si>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</si>
  <si>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</si>
  <si>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</si>
  <si>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</si>
  <si>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</si>
  <si>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</si>
  <si>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</si>
  <si>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</si>
  <si>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</si>
  <si>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</si>
  <si>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</si>
  <si>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</si>
  <si>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</si>
  <si>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</si>
  <si>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</si>
  <si>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</si>
  <si>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</si>
  <si>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</si>
  <si>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</si>
  <si>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</si>
  <si>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</si>
  <si>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</si>
  <si>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</si>
  <si>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</si>
  <si>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</si>
  <si>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</si>
  <si>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</si>
  <si>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</si>
  <si>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</si>
  <si>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</si>
  <si>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</si>
  <si>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</si>
  <si>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</si>
  <si>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</si>
  <si>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</si>
  <si>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</si>
  <si>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</si>
  <si>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</si>
  <si>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</si>
  <si>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</si>
  <si>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</si>
  <si>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</si>
  <si>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</si>
  <si>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</si>
  <si>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</si>
  <si>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</si>
  <si>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</si>
  <si>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</si>
  <si>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</si>
  <si>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</si>
  <si>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</si>
  <si>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</si>
  <si>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</si>
  <si>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</si>
  <si>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</si>
  <si>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</si>
  <si>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</si>
  <si>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</si>
  <si>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</si>
  <si>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</si>
  <si>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</si>
  <si>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</si>
  <si>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</si>
  <si>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</si>
  <si>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</si>
  <si>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</si>
  <si>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</si>
  <si>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</si>
  <si>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</si>
  <si>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</si>
  <si>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</si>
  <si>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</si>
  <si>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</si>
  <si>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</si>
  <si>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</si>
  <si>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</si>
  <si>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</si>
  <si>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</si>
  <si>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</si>
  <si>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</si>
  <si>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</si>
  <si>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</si>
  <si>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</si>
  <si>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</si>
  <si>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</si>
  <si>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</si>
  <si>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</si>
  <si>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</si>
  <si>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</si>
  <si>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</si>
  <si>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</si>
  <si>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</si>
  <si>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</si>
  <si>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</si>
  <si>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</si>
  <si>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</si>
  <si>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</si>
  <si>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</si>
  <si>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</si>
  <si>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</si>
  <si>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</si>
  <si>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</si>
  <si>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</si>
  <si>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</si>
  <si>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</si>
  <si>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</si>
  <si>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</si>
  <si>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</si>
  <si>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</si>
  <si>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</si>
  <si>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</si>
  <si>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</si>
  <si>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</si>
  <si>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</si>
  <si>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</si>
  <si>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</si>
  <si>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</si>
  <si>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</si>
  <si>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</si>
  <si>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</si>
  <si>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</si>
  <si>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</si>
  <si>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</si>
  <si>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</si>
  <si>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</si>
  <si>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</si>
  <si>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</si>
  <si>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</si>
  <si>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</si>
  <si>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</si>
  <si>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</si>
  <si>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</si>
  <si>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</si>
  <si>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</si>
  <si>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</si>
  <si>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</si>
  <si>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</si>
  <si>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</si>
  <si>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</si>
  <si>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</si>
  <si>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</si>
  <si>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</si>
  <si>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</si>
  <si>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</si>
  <si>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</si>
  <si>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</si>
  <si>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</si>
  <si>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</si>
  <si>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</si>
  <si>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</si>
  <si>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</si>
  <si>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</si>
  <si>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</si>
  <si>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</si>
  <si>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</si>
  <si>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</si>
  <si>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</si>
  <si>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</si>
  <si>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</si>
  <si>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</si>
  <si>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</si>
  <si>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</si>
  <si>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</si>
  <si>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</si>
  <si>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</si>
  <si>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</si>
  <si>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</si>
  <si>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</si>
  <si>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</si>
  <si>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</si>
  <si>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</si>
  <si>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</si>
  <si>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</si>
  <si>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</si>
  <si>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</si>
  <si>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</si>
  <si>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</si>
  <si>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</si>
  <si>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</si>
  <si>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</si>
  <si>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</si>
  <si>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</si>
  <si>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</si>
  <si>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</si>
  <si>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</si>
  <si>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</si>
  <si>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</si>
  <si>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</si>
  <si>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</si>
  <si>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</si>
  <si>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</si>
  <si>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</si>
  <si>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</si>
  <si>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</si>
  <si>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</si>
  <si>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</si>
  <si>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</si>
  <si>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</si>
  <si>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</si>
  <si>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</si>
  <si>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</si>
  <si>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</si>
  <si>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</si>
  <si>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</si>
  <si>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</si>
  <si>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</si>
  <si>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</si>
  <si>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</si>
  <si>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</si>
  <si>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</si>
  <si>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</si>
  <si>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</si>
  <si>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</si>
  <si>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</si>
  <si>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</si>
  <si>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</si>
  <si>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</si>
  <si>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</si>
  <si>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</si>
  <si>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</si>
  <si>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</si>
  <si>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</si>
  <si>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</si>
  <si>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</si>
  <si>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</si>
  <si>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</si>
  <si>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</si>
  <si>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</si>
  <si>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</si>
  <si>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</si>
  <si>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</si>
  <si>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</si>
  <si>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</si>
  <si>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</si>
  <si>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</si>
  <si>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</si>
  <si>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</si>
  <si>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</si>
  <si>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</si>
  <si>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</si>
  <si>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</si>
  <si>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</si>
  <si>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</si>
  <si>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</si>
  <si>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</si>
  <si>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</si>
  <si>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</si>
  <si>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</si>
  <si>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</si>
  <si>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</si>
  <si>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</si>
  <si>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</si>
  <si>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</si>
  <si>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</si>
  <si>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</si>
  <si>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</si>
  <si>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</si>
  <si>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</si>
  <si>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</si>
  <si>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</si>
  <si>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</si>
  <si>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</si>
  <si>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</si>
  <si>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</si>
  <si>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</si>
  <si>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</si>
  <si>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</si>
  <si>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</si>
  <si>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</si>
  <si>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</si>
  <si>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</si>
  <si>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</si>
  <si>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</si>
  <si>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</si>
  <si>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</si>
  <si>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</si>
  <si>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</si>
  <si>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</si>
  <si>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</si>
  <si>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</si>
  <si>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</si>
  <si>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</si>
  <si>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</si>
  <si>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</si>
  <si>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</si>
  <si>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</si>
  <si>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</si>
  <si>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</si>
  <si>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</si>
  <si>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</si>
  <si>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</si>
  <si>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</si>
  <si>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</si>
  <si>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</si>
  <si>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</si>
  <si>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</si>
  <si>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</si>
  <si>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</si>
  <si>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</si>
  <si>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</si>
  <si>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</si>
  <si>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</si>
  <si>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</si>
  <si>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</si>
  <si>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</si>
  <si>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</si>
  <si>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</si>
  <si>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</si>
  <si>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</si>
  <si>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</si>
  <si>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</si>
  <si>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</si>
  <si>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</si>
  <si>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</si>
  <si>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</si>
  <si>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</si>
  <si>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</si>
  <si>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</si>
  <si>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</si>
  <si>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</si>
  <si>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</si>
  <si>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</si>
  <si>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</si>
  <si>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</si>
  <si>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</si>
  <si>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</si>
  <si>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</si>
  <si>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</si>
  <si>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</si>
  <si>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</si>
  <si>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</si>
  <si>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</si>
  <si>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</si>
  <si>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</si>
  <si>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</si>
  <si>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</si>
  <si>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</si>
  <si>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</si>
  <si>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</si>
  <si>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</si>
  <si>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</si>
  <si>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</si>
  <si>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</si>
  <si>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</si>
  <si>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</si>
  <si>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</si>
  <si>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</si>
  <si>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</si>
  <si>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</si>
  <si>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</si>
  <si>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</si>
  <si>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</si>
  <si>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</si>
  <si>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</si>
  <si>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</si>
  <si>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</si>
  <si>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</si>
  <si>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</si>
  <si>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</si>
  <si>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</si>
  <si>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</si>
  <si>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</si>
  <si>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</si>
  <si>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</si>
  <si>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</si>
  <si>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</si>
  <si>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</si>
  <si>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</si>
  <si>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</si>
  <si>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</si>
  <si>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</si>
  <si>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</si>
  <si>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</si>
  <si>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</si>
  <si>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</si>
  <si>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</si>
  <si>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</si>
  <si>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</si>
  <si>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</si>
  <si>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</si>
  <si>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</si>
  <si>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</si>
  <si>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</si>
  <si>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</si>
  <si>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</si>
  <si>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</si>
  <si>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</si>
  <si>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</si>
  <si>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</si>
  <si>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</si>
  <si>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</si>
  <si>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</si>
  <si>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</si>
  <si>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</si>
  <si>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</si>
  <si>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</si>
  <si>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</si>
  <si>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</si>
  <si>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</si>
  <si>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</si>
  <si>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</si>
  <si>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</si>
  <si>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</si>
  <si>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</si>
  <si>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</si>
  <si>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</si>
  <si>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</si>
  <si>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</si>
  <si>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</si>
  <si>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</si>
  <si>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</si>
  <si>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</si>
  <si>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</si>
  <si>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</si>
  <si>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</si>
  <si>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</si>
  <si>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</si>
  <si>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</si>
  <si>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</si>
  <si>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</si>
  <si>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</si>
  <si>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</si>
  <si>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</si>
  <si>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</si>
  <si>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</si>
  <si>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</si>
  <si>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</si>
  <si>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</si>
  <si>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</si>
  <si>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</si>
  <si>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</si>
  <si>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</si>
  <si>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</si>
  <si>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</si>
  <si>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</si>
  <si>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</si>
  <si>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</si>
  <si>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</si>
  <si>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</si>
  <si>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</si>
  <si>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</si>
  <si>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</si>
  <si>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</si>
  <si>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</si>
  <si>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</si>
  <si>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</si>
  <si>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</si>
  <si>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</si>
  <si>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</si>
  <si>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</si>
  <si>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</si>
  <si>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</si>
  <si>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</si>
  <si>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</si>
  <si>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</si>
  <si>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</si>
  <si>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</si>
  <si>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</si>
  <si>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</si>
  <si>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</si>
  <si>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</si>
  <si>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</si>
  <si>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</si>
  <si>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</si>
  <si>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</si>
  <si>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</si>
  <si>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</si>
  <si>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</si>
  <si>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</si>
  <si>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</si>
  <si>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</si>
  <si>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</si>
  <si>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</si>
  <si>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</si>
  <si>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</si>
  <si>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</si>
  <si>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</si>
  <si>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</si>
  <si>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</si>
  <si>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</si>
  <si>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</si>
  <si>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</si>
  <si>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</si>
  <si>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</si>
  <si>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</si>
  <si>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</si>
  <si>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</si>
  <si>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</si>
  <si>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</si>
  <si>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</si>
  <si>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</si>
  <si>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</si>
  <si>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</si>
  <si>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</si>
  <si>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</si>
  <si>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</si>
  <si>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</si>
  <si>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</si>
  <si>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</si>
  <si>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</si>
  <si>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</si>
  <si>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</si>
  <si>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</si>
  <si>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</si>
  <si>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</si>
  <si>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</si>
  <si>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</si>
  <si>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</si>
  <si>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</si>
  <si>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</si>
  <si>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</si>
  <si>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</si>
  <si>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</si>
  <si>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</si>
  <si>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</si>
  <si>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</si>
  <si>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</si>
  <si>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</si>
  <si>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</si>
  <si>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</si>
  <si>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</si>
  <si>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</si>
  <si>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</si>
  <si>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</si>
  <si>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</si>
  <si>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</si>
  <si>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</si>
  <si>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</si>
  <si>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</si>
  <si>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</si>
  <si>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</si>
  <si>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</si>
  <si>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</si>
  <si>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</si>
  <si>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</si>
  <si>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</si>
  <si>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</si>
  <si>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</si>
  <si>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</si>
  <si>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</si>
  <si>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</si>
  <si>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</si>
  <si>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</si>
  <si>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</si>
  <si>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</si>
  <si>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</si>
  <si>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</si>
  <si>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</si>
  <si>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</si>
  <si>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</si>
  <si>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</si>
  <si>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</si>
  <si>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</si>
  <si>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</si>
  <si>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</si>
  <si>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</si>
  <si>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</si>
  <si>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</si>
  <si>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</si>
  <si>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</si>
  <si>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</si>
  <si>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</si>
  <si>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</si>
  <si>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</si>
  <si>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</si>
  <si>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</si>
  <si>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</si>
  <si>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</si>
  <si>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</si>
  <si>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</si>
  <si>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</si>
  <si>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</si>
  <si>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</si>
  <si>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</si>
  <si>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</si>
  <si>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</si>
  <si>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</si>
  <si>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</si>
  <si>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</si>
  <si>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</si>
  <si>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</si>
  <si>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</si>
  <si>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</si>
  <si>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</si>
  <si>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</si>
  <si>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</si>
  <si>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</si>
  <si>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</si>
  <si>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</si>
  <si>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</si>
  <si>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</si>
  <si>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</si>
  <si>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</si>
  <si>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</si>
  <si>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</si>
  <si>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</si>
  <si>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</si>
  <si>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</si>
  <si>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</si>
  <si>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</si>
  <si>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</si>
  <si>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</si>
  <si>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</si>
  <si>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</si>
  <si>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</si>
  <si>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</si>
  <si>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</si>
  <si>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</si>
  <si>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</si>
  <si>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</si>
  <si>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</si>
  <si>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</si>
  <si>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</si>
  <si>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</si>
  <si>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</si>
  <si>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</si>
  <si>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</si>
  <si>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</si>
  <si>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</si>
  <si>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</si>
  <si>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</si>
  <si>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</si>
  <si>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</si>
  <si>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</si>
  <si>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</si>
  <si>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</si>
  <si>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</si>
  <si>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</si>
  <si>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</si>
  <si>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</si>
  <si>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</si>
  <si>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</si>
  <si>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</si>
  <si>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</si>
  <si>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</si>
  <si>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</si>
  <si>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</si>
  <si>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</si>
  <si>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</si>
  <si>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</si>
  <si>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</si>
  <si>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</si>
  <si>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</si>
  <si>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</si>
  <si>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</si>
  <si>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</si>
  <si>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</si>
  <si>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</si>
  <si>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</si>
  <si>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</si>
  <si>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</si>
  <si>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</si>
  <si>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</si>
  <si>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</si>
  <si>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</si>
  <si>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</si>
  <si>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</si>
  <si>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</si>
  <si>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</si>
  <si>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</si>
  <si>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</si>
  <si>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</si>
  <si>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</si>
  <si>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</si>
  <si>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</si>
  <si>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</si>
  <si>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</si>
  <si>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</si>
  <si>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</si>
  <si>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</si>
  <si>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</si>
  <si>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</si>
  <si>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</si>
  <si>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</si>
  <si>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</si>
  <si>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</si>
  <si>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</si>
  <si>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</si>
  <si>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</si>
  <si>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</si>
  <si>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</si>
  <si>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</si>
  <si>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</si>
  <si>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</si>
  <si>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</si>
  <si>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</si>
  <si>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</si>
  <si>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</si>
  <si>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</si>
  <si>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</si>
  <si>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</si>
  <si>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</si>
  <si>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</si>
  <si>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</si>
  <si>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</si>
  <si>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</si>
  <si>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</si>
  <si>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</si>
  <si>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</si>
  <si>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</si>
  <si>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</si>
  <si>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</si>
  <si>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</si>
  <si>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</si>
  <si>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</si>
  <si>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</si>
  <si>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</si>
  <si>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</si>
  <si>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</si>
  <si>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</si>
  <si>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</si>
  <si>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</si>
  <si>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</si>
  <si>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</si>
  <si>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</si>
  <si>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</si>
  <si>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</si>
  <si>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</si>
  <si>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</si>
  <si>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</si>
  <si>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</si>
  <si>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</si>
  <si>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</si>
  <si>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</si>
  <si>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</si>
  <si>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</si>
  <si>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</si>
  <si>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</si>
  <si>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</si>
  <si>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</si>
  <si>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</si>
  <si>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</si>
  <si>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</si>
  <si>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</si>
  <si>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</si>
  <si>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</si>
  <si>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</si>
  <si>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</si>
  <si>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</si>
  <si>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</si>
  <si>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</si>
  <si>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</si>
  <si>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</si>
  <si>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</si>
  <si>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</si>
  <si>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</si>
  <si>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</si>
  <si>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</si>
  <si>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</si>
  <si>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</si>
  <si>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</si>
  <si>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</si>
  <si>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</si>
  <si>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</si>
  <si>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</si>
  <si>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</si>
  <si>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</si>
  <si>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</si>
  <si>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</si>
  <si>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</si>
  <si>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</si>
  <si>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</si>
  <si>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</si>
  <si>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</si>
  <si>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</si>
  <si>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</si>
  <si>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</si>
  <si>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</si>
  <si>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</si>
  <si>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</si>
  <si>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</si>
  <si>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</si>
  <si>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</si>
  <si>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</si>
  <si>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</si>
  <si>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</si>
  <si>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</si>
  <si>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</si>
  <si>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</si>
  <si>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</si>
  <si>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</si>
  <si>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</si>
  <si>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</si>
  <si>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</si>
  <si>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</si>
  <si>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</si>
  <si>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</si>
  <si>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</si>
  <si>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</si>
  <si>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</si>
  <si>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</si>
  <si>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</si>
  <si>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</si>
  <si>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</si>
  <si>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</si>
  <si>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</si>
  <si>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</si>
  <si>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</si>
  <si>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</si>
  <si>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</si>
  <si>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</si>
  <si>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</si>
  <si>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</si>
  <si>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</si>
  <si>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</si>
  <si>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</si>
  <si>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</si>
  <si>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</si>
  <si>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</si>
  <si>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</si>
  <si>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</si>
  <si>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</si>
  <si>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</si>
  <si>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</si>
  <si>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</si>
  <si>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</si>
  <si>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</si>
  <si>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</si>
  <si>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</si>
  <si>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</si>
  <si>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</si>
  <si>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</si>
  <si>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</si>
  <si>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</si>
  <si>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</si>
  <si>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</si>
  <si>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</si>
  <si>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</si>
  <si>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</si>
  <si>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</si>
  <si>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</si>
  <si>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</si>
  <si>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</si>
  <si>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</si>
  <si>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</si>
  <si>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</si>
  <si>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</si>
  <si>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</si>
  <si>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</si>
  <si>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</si>
  <si>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</si>
  <si>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</si>
  <si>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</si>
  <si>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</si>
  <si>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</si>
  <si>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</si>
  <si>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</si>
  <si>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</si>
  <si>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</si>
  <si>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</si>
  <si>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</si>
  <si>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</si>
  <si>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</si>
  <si>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</si>
  <si>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</si>
  <si>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</si>
  <si>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</si>
  <si>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</si>
  <si>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</si>
  <si>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</si>
  <si>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</si>
  <si>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</si>
  <si>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</si>
  <si>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</si>
  <si>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</si>
  <si>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</si>
  <si>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</si>
  <si>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</si>
  <si>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</si>
  <si>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</si>
  <si>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</si>
  <si>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</si>
  <si>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</si>
  <si>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</si>
  <si>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</si>
  <si>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</si>
  <si>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</si>
  <si>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</si>
  <si>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</si>
  <si>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</si>
  <si>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</si>
  <si>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</si>
  <si>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</si>
  <si>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</si>
  <si>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</si>
  <si>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</si>
  <si>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</si>
  <si>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</si>
  <si>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</si>
  <si>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</si>
  <si>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</si>
  <si>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</si>
  <si>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</si>
  <si>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</si>
  <si>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</si>
  <si>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</si>
  <si>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</si>
  <si>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</si>
  <si>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</si>
  <si>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</si>
  <si>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</si>
  <si>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</si>
  <si>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</si>
  <si>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</si>
  <si>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</si>
  <si>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</si>
  <si>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</si>
  <si>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</si>
  <si>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</si>
  <si>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</si>
  <si>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</si>
  <si>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</si>
  <si>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</si>
  <si>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</si>
  <si>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</si>
  <si>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</si>
  <si>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</si>
  <si>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</si>
  <si>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</si>
  <si>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</si>
  <si>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</si>
  <si>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</si>
  <si>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</si>
  <si>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</si>
  <si>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</si>
  <si>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</si>
  <si>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</si>
  <si>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</si>
  <si>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</si>
  <si>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</si>
  <si>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</si>
  <si>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</si>
  <si>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</si>
  <si>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</si>
  <si>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</si>
  <si>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</si>
  <si>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</si>
  <si>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</si>
  <si>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</si>
  <si>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</si>
  <si>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</si>
  <si>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</si>
  <si>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</si>
  <si>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</si>
  <si>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</si>
  <si>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</si>
  <si>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</si>
  <si>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</si>
  <si>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</si>
  <si>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</si>
  <si>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</si>
  <si>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</si>
  <si>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</si>
  <si>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</si>
  <si>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</si>
  <si>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</si>
  <si>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</si>
  <si>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</si>
  <si>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</si>
  <si>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</si>
  <si>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</si>
  <si>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</si>
  <si>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</si>
  <si>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</si>
  <si>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</si>
  <si>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</si>
  <si>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</si>
  <si>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</si>
  <si>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</si>
  <si>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</si>
  <si>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</si>
  <si>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</si>
  <si>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</si>
  <si>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</si>
  <si>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</si>
  <si>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</si>
  <si>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</si>
  <si>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</si>
  <si>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</si>
  <si>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</si>
  <si>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</si>
  <si>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</si>
  <si>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</si>
  <si>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</si>
  <si>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</si>
  <si>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</si>
  <si>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</si>
  <si>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</si>
  <si>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</si>
  <si>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</si>
  <si>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</si>
  <si>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</si>
  <si>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</si>
  <si>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</si>
  <si>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</si>
  <si>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</si>
  <si>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</si>
  <si>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</si>
  <si>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</si>
  <si>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</si>
  <si>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</si>
  <si>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</si>
  <si>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</si>
  <si>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</si>
  <si>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</si>
  <si>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</si>
  <si>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</si>
  <si>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</si>
  <si>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</si>
  <si>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</si>
  <si>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</si>
  <si>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</si>
  <si>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</si>
  <si>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</si>
  <si>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</si>
  <si>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</si>
  <si>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</si>
  <si>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</si>
  <si>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</si>
  <si>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</si>
  <si>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</si>
  <si>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</si>
  <si>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</si>
  <si>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</si>
  <si>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</si>
  <si>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</si>
  <si>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</si>
  <si>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</si>
  <si>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</si>
  <si>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</si>
  <si>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</si>
  <si>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</si>
  <si>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</si>
  <si>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</si>
  <si>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</si>
  <si>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</si>
  <si>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</si>
  <si>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</si>
  <si>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</si>
  <si>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</si>
  <si>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</si>
  <si>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</si>
  <si>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</si>
  <si>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</si>
  <si>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</si>
  <si>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</si>
  <si>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</si>
  <si>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</si>
  <si>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</si>
  <si>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</si>
  <si>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</si>
  <si>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</si>
  <si>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</si>
  <si>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</si>
  <si>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</si>
  <si>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</si>
  <si>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</si>
  <si>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</si>
  <si>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</si>
  <si>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</si>
  <si>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</si>
  <si>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</si>
  <si>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</si>
  <si>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</si>
  <si>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</si>
  <si>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</si>
  <si>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</si>
  <si>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</si>
  <si>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</si>
  <si>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</si>
  <si>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</si>
  <si>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</si>
  <si>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</si>
  <si>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</si>
  <si>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</si>
  <si>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</si>
  <si>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</si>
  <si>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</si>
  <si>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</si>
  <si>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</si>
  <si>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</si>
  <si>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</si>
  <si>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</si>
  <si>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</si>
  <si>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</si>
  <si>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</si>
  <si>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</si>
  <si>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</si>
  <si>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</si>
  <si>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</si>
  <si>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</si>
  <si>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</si>
  <si>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</si>
  <si>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</si>
  <si>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</si>
  <si>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</si>
  <si>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</si>
  <si>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</si>
  <si>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</si>
  <si>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</si>
  <si>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</si>
  <si>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</si>
  <si>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</si>
  <si>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</si>
  <si>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</si>
  <si>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</si>
  <si>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</si>
  <si>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</si>
  <si>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</si>
  <si>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</si>
  <si>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</si>
  <si>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</si>
  <si>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</si>
  <si>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</si>
  <si>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</si>
  <si>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</si>
  <si>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</si>
  <si>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</si>
  <si>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</si>
  <si>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</si>
  <si>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</si>
  <si>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</si>
  <si>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</si>
  <si>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</si>
  <si>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</si>
  <si>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</si>
  <si>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</si>
  <si>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</si>
  <si>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</si>
  <si>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</si>
  <si>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</si>
  <si>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</si>
  <si>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</si>
  <si>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</si>
  <si>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</si>
  <si>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</si>
  <si>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</si>
  <si>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</si>
  <si>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</si>
  <si>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</si>
  <si>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</si>
  <si>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</si>
  <si>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</si>
  <si>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</si>
  <si>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</si>
  <si>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</si>
  <si>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</si>
  <si>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</si>
  <si>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</si>
  <si>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</si>
  <si>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</si>
  <si>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</si>
  <si>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</si>
  <si>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</si>
  <si>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</si>
  <si>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</si>
  <si>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</si>
  <si>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</si>
  <si>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</si>
  <si>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</si>
  <si>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</si>
  <si>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</si>
  <si>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</si>
  <si>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</si>
  <si>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</si>
  <si>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</si>
  <si>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</si>
  <si>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</si>
  <si>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</si>
  <si>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</si>
  <si>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</si>
  <si>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</si>
  <si>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</si>
  <si>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</si>
  <si>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</si>
  <si>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</si>
  <si>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</si>
  <si>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</si>
  <si>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</si>
  <si>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</si>
  <si>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</si>
  <si>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</si>
  <si>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</si>
  <si>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</si>
  <si>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</si>
  <si>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</si>
  <si>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</si>
  <si>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</si>
  <si>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</si>
  <si>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</si>
  <si>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</si>
  <si>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</si>
  <si>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</si>
  <si>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</si>
  <si>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</si>
  <si>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</si>
  <si>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</si>
  <si>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</si>
  <si>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</si>
  <si>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</si>
  <si>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</si>
  <si>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</si>
  <si>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</si>
  <si>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</si>
  <si>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</si>
  <si>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</si>
  <si>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</si>
  <si>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</si>
  <si>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</si>
  <si>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</si>
  <si>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</si>
  <si>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</si>
  <si>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</si>
  <si>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</si>
  <si>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</si>
  <si>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</si>
  <si>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</si>
  <si>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</si>
  <si>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</si>
  <si>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</si>
  <si>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</si>
  <si>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</si>
  <si>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</si>
  <si>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</si>
  <si>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</si>
  <si>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</si>
  <si>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</si>
  <si>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</si>
  <si>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</si>
  <si>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</si>
  <si>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</si>
  <si>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</si>
  <si>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</si>
  <si>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</si>
  <si>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</si>
  <si>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</si>
  <si>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</si>
  <si>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</si>
  <si>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</si>
  <si>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</si>
  <si>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</si>
  <si>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</si>
  <si>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</si>
  <si>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</si>
  <si>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</si>
  <si>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</si>
  <si>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</si>
  <si>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</si>
  <si>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</si>
  <si>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</si>
  <si>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</si>
  <si>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</si>
  <si>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</si>
  <si>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</si>
  <si>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</si>
  <si>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</si>
  <si>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</si>
  <si>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</si>
  <si>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</si>
  <si>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</si>
  <si>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</si>
  <si>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</si>
  <si>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</si>
  <si>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</si>
  <si>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</si>
  <si>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</si>
  <si>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</si>
  <si>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</si>
  <si>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</si>
  <si>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</si>
  <si>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</si>
  <si>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</si>
  <si>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</si>
  <si>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</si>
  <si>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</si>
  <si>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</si>
  <si>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</si>
  <si>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</si>
  <si>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</si>
  <si>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</si>
  <si>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</si>
  <si>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</si>
  <si>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</si>
  <si>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</si>
  <si>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</si>
  <si>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</si>
  <si>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</si>
  <si>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</si>
  <si>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</si>
  <si>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</si>
  <si>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</si>
  <si>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</si>
  <si>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</si>
  <si>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</si>
  <si>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</si>
  <si>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</si>
  <si>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</si>
  <si>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</si>
  <si>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</si>
  <si>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</si>
  <si>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</si>
  <si>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</si>
  <si>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</si>
  <si>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</si>
  <si>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</si>
  <si>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</si>
  <si>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</si>
  <si>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</si>
  <si>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</si>
  <si>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</si>
  <si>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</si>
  <si>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</si>
  <si>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</si>
  <si>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</si>
  <si>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</si>
  <si>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</si>
  <si>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</si>
  <si>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</si>
  <si>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</si>
  <si>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</si>
  <si>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</si>
  <si>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</si>
  <si>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</si>
  <si>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</si>
  <si>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</si>
  <si>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</si>
  <si>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</si>
  <si>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</si>
  <si>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</si>
  <si>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</si>
  <si>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</si>
  <si>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</si>
  <si>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</si>
  <si>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</si>
  <si>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</si>
  <si>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</si>
  <si>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</si>
  <si>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</si>
  <si>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</si>
  <si>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</si>
  <si>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</si>
  <si>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</si>
  <si>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</si>
  <si>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</si>
  <si>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</si>
  <si>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</si>
  <si>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</si>
  <si>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</si>
  <si>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</si>
  <si>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</si>
  <si>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</si>
  <si>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</si>
  <si>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</si>
  <si>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</si>
  <si>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</si>
  <si>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</si>
  <si>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</si>
  <si>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</si>
  <si>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</si>
  <si>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</si>
  <si>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</si>
  <si>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</si>
  <si>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</si>
  <si>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</si>
  <si>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</si>
  <si>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</si>
  <si>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</si>
  <si>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</si>
  <si>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</si>
  <si>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</si>
  <si>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</si>
  <si>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</si>
  <si>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</si>
  <si>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</si>
  <si>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</si>
  <si>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</si>
  <si>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</si>
  <si>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</si>
  <si>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</si>
  <si>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</si>
  <si>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</si>
  <si>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</si>
  <si>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</si>
  <si>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</si>
  <si>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</si>
  <si>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</si>
  <si>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</si>
  <si>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</si>
  <si>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</si>
  <si>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</si>
  <si>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</si>
  <si>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</si>
  <si>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</si>
  <si>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</si>
  <si>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</si>
  <si>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</si>
  <si>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</si>
  <si>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</si>
  <si>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</si>
  <si>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</si>
  <si>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</si>
  <si>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</si>
  <si>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</si>
  <si>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</si>
  <si>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</si>
  <si>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</si>
  <si>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</si>
  <si>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</si>
  <si>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</si>
  <si>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</si>
  <si>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</si>
  <si>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</si>
  <si>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</si>
  <si>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</si>
  <si>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</si>
  <si>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</si>
  <si>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</si>
  <si>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</si>
  <si>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</si>
  <si>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</si>
  <si>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</si>
  <si>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</si>
  <si>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</si>
  <si>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</si>
  <si>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</si>
  <si>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</si>
  <si>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</si>
  <si>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</si>
  <si>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</si>
  <si>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</si>
  <si>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</si>
  <si>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</si>
  <si>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</si>
  <si>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</si>
  <si>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</si>
  <si>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</si>
  <si>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</si>
  <si>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</si>
  <si>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</si>
  <si>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</si>
  <si>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</si>
  <si>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</si>
  <si>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</si>
  <si>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</si>
  <si>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</si>
  <si>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</si>
  <si>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</si>
  <si>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</si>
  <si>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</si>
  <si>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</si>
  <si>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</si>
  <si>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</si>
  <si>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</si>
  <si>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</si>
  <si>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</si>
  <si>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</si>
  <si>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</si>
  <si>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</si>
  <si>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</si>
  <si>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</si>
  <si>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</si>
  <si>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</si>
  <si>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</si>
  <si>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</si>
  <si>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</si>
  <si>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</si>
  <si>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</si>
  <si>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</si>
  <si>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</si>
  <si>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</si>
  <si>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</si>
  <si>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</si>
  <si>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</si>
  <si>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</si>
  <si>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</si>
  <si>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</si>
  <si>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</si>
  <si>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</si>
  <si>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</si>
  <si>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</si>
  <si>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</si>
  <si>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</si>
  <si>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</si>
  <si>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</si>
  <si>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</si>
  <si>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</si>
  <si>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</si>
  <si>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</si>
  <si>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</si>
  <si>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</si>
  <si>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</si>
  <si>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</si>
  <si>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</si>
  <si>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</si>
  <si>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</si>
  <si>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</si>
  <si>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</si>
  <si>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</si>
  <si>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</si>
  <si>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</si>
  <si>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</si>
  <si>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</si>
  <si>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</si>
  <si>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</si>
  <si>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</si>
  <si>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</si>
  <si>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</si>
  <si>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</si>
  <si>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</si>
  <si>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</si>
  <si>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</si>
  <si>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</si>
  <si>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</si>
  <si>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</si>
  <si>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</si>
  <si>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</si>
  <si>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</si>
  <si>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</si>
  <si>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</si>
  <si>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</si>
  <si>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</si>
  <si>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</si>
  <si>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</si>
  <si>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</si>
  <si>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</si>
  <si>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</si>
  <si>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</si>
  <si>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</si>
  <si>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</si>
  <si>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</si>
  <si>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</si>
  <si>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</si>
  <si>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</si>
  <si>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</si>
  <si>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</si>
  <si>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</si>
  <si>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</si>
  <si>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</si>
  <si>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</si>
  <si>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</si>
  <si>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</si>
  <si>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</si>
  <si>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</si>
  <si>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</si>
  <si>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</si>
  <si>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</si>
  <si>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</si>
  <si>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</si>
  <si>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</si>
  <si>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</si>
  <si>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</si>
  <si>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</si>
  <si>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</si>
  <si>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</si>
  <si>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</si>
  <si>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</si>
  <si>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</si>
  <si>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</si>
  <si>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</si>
  <si>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</si>
  <si>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</si>
  <si>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</si>
  <si>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</si>
  <si>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</si>
  <si>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</si>
  <si>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</si>
  <si>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</si>
  <si>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</si>
  <si>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</si>
  <si>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</si>
  <si>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</si>
  <si>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</si>
  <si>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</si>
  <si>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</si>
  <si>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</si>
  <si>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</si>
  <si>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</si>
  <si>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</si>
  <si>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</si>
  <si>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</si>
  <si>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</si>
  <si>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</si>
  <si>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</si>
  <si>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</si>
  <si>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</si>
  <si>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</si>
  <si>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</si>
  <si>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</si>
  <si>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</si>
  <si>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</si>
  <si>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</si>
  <si>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</si>
  <si>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</si>
  <si>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</si>
  <si>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</si>
  <si>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</si>
  <si>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</si>
  <si>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</si>
  <si>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</si>
  <si>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</si>
  <si>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</si>
  <si>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</si>
  <si>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</si>
  <si>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</si>
  <si>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</si>
  <si>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</si>
  <si>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</si>
  <si>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</si>
  <si>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</si>
  <si>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</si>
  <si>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</si>
  <si>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</si>
  <si>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</si>
  <si>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</si>
  <si>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</si>
  <si>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</si>
  <si>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</si>
  <si>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</si>
  <si>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</si>
  <si>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</si>
  <si>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</si>
  <si>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</si>
  <si>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</si>
  <si>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</si>
  <si>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</si>
  <si>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</si>
  <si>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</si>
  <si>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</si>
  <si>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</si>
  <si>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</si>
  <si>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</si>
  <si>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</si>
  <si>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</si>
  <si>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</si>
  <si>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</si>
  <si>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</si>
  <si>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</si>
  <si>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</si>
  <si>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</si>
  <si>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</si>
  <si>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</si>
  <si>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</si>
  <si>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</si>
  <si>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</si>
  <si>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</si>
  <si>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</si>
  <si>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</si>
  <si>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</si>
  <si>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</si>
  <si>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</si>
  <si>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</si>
  <si>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</si>
  <si>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</si>
  <si>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</si>
  <si>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</si>
  <si>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</si>
  <si>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</si>
  <si>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</si>
  <si>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</si>
  <si>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</si>
  <si>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</si>
  <si>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</si>
  <si>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</si>
  <si>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</si>
  <si>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</si>
  <si>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</si>
  <si>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</si>
  <si>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</si>
  <si>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</si>
  <si>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</si>
  <si>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</si>
  <si>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</si>
  <si>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</si>
  <si>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</si>
  <si>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</si>
  <si>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</si>
  <si>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</si>
  <si>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</si>
  <si>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</si>
  <si>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</si>
  <si>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</si>
  <si>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</si>
  <si>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</si>
  <si>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</si>
  <si>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</si>
  <si>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</si>
  <si>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</si>
  <si>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</si>
  <si>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</si>
  <si>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</si>
  <si>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</si>
  <si>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</si>
  <si>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</si>
  <si>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</si>
  <si>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</si>
  <si>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</si>
  <si>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</si>
  <si>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</si>
  <si>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</si>
  <si>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</si>
  <si>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</si>
  <si>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</si>
  <si>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</si>
  <si>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</si>
  <si>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</si>
  <si>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</si>
  <si>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</si>
  <si>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</si>
  <si>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</si>
  <si>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</si>
  <si>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</si>
  <si>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</si>
  <si>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</si>
  <si>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</si>
  <si>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</si>
  <si>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</si>
  <si>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</si>
  <si>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</si>
  <si>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</si>
  <si>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</si>
  <si>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</si>
  <si>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</si>
  <si>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</si>
  <si>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</si>
  <si>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</si>
  <si>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</si>
  <si>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</si>
  <si>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</si>
  <si>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</si>
  <si>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</si>
  <si>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</si>
  <si>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</si>
  <si>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</si>
  <si>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</si>
  <si>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</si>
  <si>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</si>
  <si>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</si>
  <si>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</si>
  <si>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</si>
  <si>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</si>
  <si>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</si>
  <si>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</si>
  <si>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</si>
  <si>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</si>
  <si>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</si>
  <si>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</si>
  <si>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</si>
  <si>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</si>
  <si>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</si>
  <si>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</si>
  <si>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</si>
  <si>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</si>
  <si>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</si>
  <si>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</si>
  <si>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</si>
  <si>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</si>
  <si>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</si>
  <si>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</si>
  <si>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</si>
  <si>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</si>
  <si>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</si>
  <si>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</si>
  <si>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</si>
  <si>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</si>
  <si>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</si>
  <si>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</si>
  <si>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</si>
  <si>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</si>
  <si>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</si>
  <si>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</si>
  <si>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</si>
  <si>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</si>
  <si>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</si>
  <si>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</si>
  <si>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</si>
  <si>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</si>
  <si>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</si>
  <si>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</si>
  <si>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</si>
  <si>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</si>
  <si>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</si>
  <si>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</si>
  <si>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</si>
  <si>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</si>
  <si>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</si>
  <si>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</si>
  <si>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</si>
  <si>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</si>
  <si>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</si>
  <si>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</si>
  <si>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</si>
  <si>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</si>
  <si>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</si>
  <si>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</si>
  <si>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</si>
  <si>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</si>
  <si>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</si>
  <si>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</si>
  <si>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</si>
  <si>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</si>
  <si>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</si>
  <si>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</si>
  <si>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</si>
  <si>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</si>
  <si>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</si>
  <si>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</si>
  <si>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</si>
  <si>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</si>
  <si>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</si>
  <si>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</si>
  <si>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</si>
  <si>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</si>
  <si>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</si>
  <si>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</si>
  <si>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</si>
  <si>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</si>
  <si>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</si>
  <si>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</si>
  <si>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</si>
  <si>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</si>
  <si>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</si>
  <si>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</si>
  <si>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</si>
  <si>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</si>
  <si>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</si>
  <si>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</si>
  <si>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</si>
  <si>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</si>
  <si>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</si>
  <si>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</si>
  <si>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</si>
  <si>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</si>
  <si>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</si>
  <si>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</si>
  <si>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</si>
  <si>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</si>
  <si>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</si>
  <si>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</si>
  <si>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</si>
  <si>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</si>
  <si>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</si>
  <si>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</si>
  <si>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</si>
  <si>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</si>
  <si>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</si>
  <si>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</si>
  <si>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</si>
  <si>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</si>
  <si>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</si>
  <si>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</si>
  <si>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</si>
  <si>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</si>
  <si>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</si>
  <si>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</si>
  <si>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</si>
  <si>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</si>
  <si>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</si>
  <si>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</si>
  <si>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</si>
  <si>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</si>
  <si>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</si>
  <si>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</si>
  <si>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</si>
  <si>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</si>
  <si>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</si>
  <si>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</si>
  <si>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</si>
  <si>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</si>
  <si>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</si>
  <si>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</si>
  <si>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</si>
  <si>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</si>
  <si>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</si>
  <si>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</si>
  <si>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</si>
  <si>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</si>
  <si>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</si>
  <si>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</si>
  <si>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</si>
  <si>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</si>
  <si>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</si>
  <si>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</si>
  <si>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</si>
  <si>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</si>
  <si>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</si>
  <si>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</si>
  <si>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</si>
  <si>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</si>
  <si>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</si>
  <si>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</si>
  <si>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</si>
  <si>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</si>
  <si>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</si>
  <si>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</si>
  <si>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</si>
  <si>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</si>
  <si>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</si>
  <si>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</si>
  <si>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</si>
  <si>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</si>
  <si>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</si>
  <si>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</si>
  <si>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</si>
  <si>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</si>
  <si>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</si>
  <si>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</si>
  <si>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</si>
  <si>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</si>
  <si>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</si>
  <si>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</si>
  <si>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</si>
  <si>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</si>
  <si>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</si>
  <si>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</si>
  <si>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</si>
  <si>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</si>
  <si>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</si>
  <si>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</si>
  <si>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</si>
  <si>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</si>
  <si>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</si>
  <si>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</si>
  <si>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</si>
  <si>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</si>
  <si>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</si>
  <si>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</si>
  <si>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</si>
  <si>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</si>
  <si>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</si>
  <si>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</si>
  <si>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</si>
  <si>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</si>
  <si>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</si>
  <si>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</si>
  <si>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</si>
  <si>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</si>
  <si>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</si>
  <si>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</si>
  <si>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</si>
  <si>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</si>
  <si>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</si>
  <si>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</si>
  <si>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</si>
  <si>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</si>
  <si>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</si>
  <si>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</si>
  <si>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</si>
  <si>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</si>
  <si>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</si>
  <si>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</si>
  <si>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</si>
  <si>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</si>
  <si>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</si>
  <si>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</si>
  <si>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</si>
  <si>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</si>
  <si>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</si>
  <si>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</si>
  <si>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</si>
  <si>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</si>
  <si>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</si>
  <si>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</si>
  <si>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</si>
  <si>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</si>
  <si>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</si>
  <si>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</si>
  <si>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</si>
  <si>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</si>
  <si>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</si>
  <si>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</si>
  <si>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</si>
  <si>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</si>
  <si>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</si>
  <si>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</si>
  <si>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</si>
  <si>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</si>
  <si>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</si>
  <si>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</si>
  <si>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</si>
  <si>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</si>
  <si>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</si>
  <si>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</si>
  <si>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</si>
  <si>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</si>
  <si>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</si>
  <si>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</si>
  <si>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</si>
  <si>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</si>
  <si>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</si>
  <si>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</si>
  <si>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</si>
  <si>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</si>
  <si>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</si>
  <si>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</si>
  <si>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</si>
  <si>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</si>
  <si>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</si>
  <si>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</si>
  <si>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</si>
  <si>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</si>
  <si>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</si>
  <si>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</si>
  <si>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</si>
  <si>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</si>
  <si>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</si>
  <si>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</si>
  <si>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</si>
  <si>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</si>
  <si>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</si>
  <si>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</si>
  <si>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</si>
  <si>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</si>
  <si>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</si>
  <si>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</si>
  <si>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</si>
  <si>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</si>
  <si>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</si>
  <si>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</si>
  <si>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</si>
  <si>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</si>
  <si>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</si>
  <si>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</si>
  <si>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</si>
  <si>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</si>
  <si>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</si>
  <si>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</si>
  <si>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</si>
  <si>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</si>
  <si>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</si>
  <si>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</si>
  <si>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</si>
  <si>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</si>
  <si>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</si>
  <si>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</si>
  <si>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</si>
  <si>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</si>
  <si>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</si>
  <si>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</si>
  <si>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</si>
  <si>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</si>
  <si>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</si>
  <si>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</si>
  <si>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</si>
  <si>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</si>
  <si>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</si>
  <si>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</si>
  <si>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</si>
  <si>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</si>
  <si>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</si>
  <si>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</si>
  <si>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</si>
  <si>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</si>
  <si>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</si>
  <si>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</si>
  <si>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</si>
  <si>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</si>
  <si>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</si>
  <si>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</si>
  <si>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</si>
  <si>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</si>
  <si>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</si>
  <si>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</si>
  <si>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</si>
  <si>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</si>
  <si>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</si>
  <si>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</si>
  <si>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</si>
  <si>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</si>
  <si>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</si>
  <si>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</si>
  <si>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</si>
  <si>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</si>
  <si>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</si>
  <si>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</si>
  <si>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</si>
  <si>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</si>
  <si>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</si>
  <si>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</si>
  <si>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</si>
  <si>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</si>
  <si>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</si>
  <si>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</si>
  <si>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</si>
  <si>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</si>
  <si>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</si>
  <si>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</si>
  <si>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</si>
  <si>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</si>
  <si>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</si>
  <si>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</si>
  <si>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</si>
  <si>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</si>
  <si>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</si>
  <si>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</si>
  <si>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</si>
  <si>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</si>
  <si>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</si>
  <si>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</si>
  <si>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</si>
  <si>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</si>
  <si>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</si>
  <si>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</si>
  <si>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</si>
  <si>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</si>
  <si>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</si>
  <si>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</si>
  <si>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</si>
  <si>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</si>
  <si>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</si>
  <si>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</si>
  <si>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</si>
  <si>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</si>
  <si>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</si>
  <si>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</si>
  <si>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</si>
  <si>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</si>
  <si>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</si>
  <si>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</si>
  <si>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</si>
  <si>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</si>
  <si>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</si>
  <si>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</si>
  <si>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</si>
  <si>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</si>
  <si>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</si>
  <si>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</si>
  <si>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</si>
  <si>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</si>
  <si>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</si>
  <si>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</si>
  <si>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</si>
  <si>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</si>
  <si>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</si>
  <si>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</si>
  <si>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</si>
  <si>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</si>
  <si>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</si>
  <si>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</si>
  <si>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</si>
  <si>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</si>
  <si>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</si>
  <si>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</si>
  <si>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</si>
  <si>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</si>
  <si>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</si>
  <si>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</si>
  <si>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</si>
  <si>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</si>
  <si>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</si>
  <si>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</si>
  <si>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</si>
  <si>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</si>
  <si>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</si>
  <si>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</si>
  <si>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</si>
  <si>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</si>
  <si>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</si>
  <si>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</si>
  <si>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</si>
  <si>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</si>
  <si>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</si>
  <si>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</si>
  <si>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</si>
  <si>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</si>
  <si>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</si>
  <si>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</si>
  <si>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</si>
  <si>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</si>
  <si>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</si>
  <si>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</si>
  <si>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</si>
  <si>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</si>
  <si>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</si>
  <si>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</si>
  <si>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</si>
  <si>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</si>
  <si>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</si>
  <si>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</si>
  <si>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</si>
  <si>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</si>
  <si>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</si>
  <si>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</si>
  <si>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</si>
  <si>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</si>
  <si>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</si>
  <si>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</si>
  <si>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</si>
  <si>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</si>
  <si>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</si>
  <si>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</si>
  <si>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</si>
  <si>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</si>
  <si>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</si>
  <si>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</si>
  <si>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</si>
  <si>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</si>
  <si>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</si>
  <si>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</si>
  <si>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</si>
  <si>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</si>
  <si>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</si>
  <si>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</si>
  <si>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</si>
  <si>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</si>
  <si>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</si>
  <si>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</si>
  <si>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</si>
  <si>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</si>
  <si>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</si>
  <si>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</si>
  <si>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</si>
  <si>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</si>
  <si>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</si>
  <si>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</si>
  <si>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</si>
  <si>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</si>
  <si>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</si>
  <si>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</si>
  <si>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</si>
  <si>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</si>
  <si>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</si>
  <si>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</si>
  <si>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</si>
  <si>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</si>
  <si>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</si>
  <si>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</si>
  <si>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</si>
  <si>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</si>
  <si>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</si>
  <si>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</si>
  <si>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</si>
  <si>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</si>
  <si>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</si>
  <si>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</si>
  <si>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</si>
  <si>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</si>
  <si>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</si>
  <si>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</si>
  <si>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</si>
  <si>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</si>
  <si>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</si>
  <si>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</si>
  <si>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</si>
  <si>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</si>
  <si>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</si>
  <si>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</si>
  <si>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</si>
  <si>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</si>
  <si>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</si>
  <si>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</si>
  <si>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</si>
  <si>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</si>
  <si>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</si>
  <si>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</si>
  <si>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</si>
  <si>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</si>
  <si>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</si>
  <si>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</si>
  <si>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</si>
  <si>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</si>
  <si>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</si>
  <si>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</si>
  <si>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</si>
  <si>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</si>
  <si>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</si>
  <si>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</si>
  <si>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</si>
  <si>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</si>
  <si>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</si>
  <si>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</si>
  <si>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</si>
  <si>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</si>
  <si>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</si>
  <si>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</si>
  <si>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</si>
  <si>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</si>
  <si>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</si>
  <si>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</si>
  <si>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</si>
  <si>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</si>
  <si>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</si>
  <si>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</si>
  <si>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</si>
  <si>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</si>
  <si>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</si>
  <si>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</si>
  <si>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</si>
  <si>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</si>
  <si>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</si>
  <si>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</si>
  <si>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</si>
  <si>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</si>
  <si>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</si>
  <si>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</si>
  <si>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</si>
  <si>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</si>
  <si>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</si>
  <si>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</si>
  <si>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</si>
  <si>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</si>
  <si>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</si>
  <si>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</si>
  <si>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</si>
  <si>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</si>
  <si>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</si>
  <si>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</si>
  <si>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</si>
  <si>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</si>
  <si>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</si>
  <si>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</si>
  <si>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</si>
  <si>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</si>
  <si>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</si>
  <si>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</si>
  <si>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</si>
  <si>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</si>
  <si>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</si>
  <si>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</si>
  <si>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</si>
  <si>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</si>
  <si>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</si>
  <si>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</si>
  <si>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</si>
  <si>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</si>
  <si>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</si>
  <si>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</si>
  <si>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</si>
  <si>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</si>
  <si>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</si>
  <si>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</si>
  <si>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</si>
  <si>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</si>
  <si>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</si>
  <si>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</si>
  <si>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</si>
  <si>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</si>
  <si>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</si>
  <si>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</si>
  <si>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</si>
  <si>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</si>
  <si>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</si>
  <si>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</si>
  <si>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</si>
  <si>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</si>
  <si>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</si>
  <si>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</si>
  <si>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</si>
  <si>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</si>
  <si>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</si>
  <si>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</si>
  <si>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</si>
  <si>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</si>
  <si>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</si>
  <si>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</si>
  <si>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</si>
  <si>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</si>
  <si>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</si>
  <si>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</si>
  <si>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</si>
  <si>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</si>
  <si>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</si>
  <si>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</si>
  <si>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</si>
  <si>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</si>
  <si>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</si>
  <si>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</si>
  <si>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</si>
  <si>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</si>
  <si>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</si>
  <si>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</si>
  <si>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</si>
  <si>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</si>
  <si>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</si>
  <si>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</si>
  <si>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</si>
  <si>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</si>
  <si>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</si>
  <si>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</si>
  <si>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</si>
  <si>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</si>
  <si>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</si>
  <si>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</si>
  <si>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</si>
  <si>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</si>
  <si>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</si>
  <si>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</si>
  <si>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</si>
  <si>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</si>
  <si>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</si>
  <si>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</si>
  <si>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</si>
  <si>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</si>
  <si>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</si>
  <si>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</si>
  <si>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</si>
  <si>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</si>
  <si>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</si>
  <si>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</si>
  <si>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</si>
  <si>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</si>
  <si>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</si>
  <si>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</si>
  <si>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</si>
  <si>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</si>
  <si>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</si>
  <si>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</si>
  <si>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</si>
  <si>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</si>
  <si>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</si>
  <si>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</si>
  <si>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</si>
  <si>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</si>
  <si>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</si>
  <si>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</si>
  <si>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</si>
  <si>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</si>
  <si>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</si>
  <si>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</si>
  <si>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</si>
  <si>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</si>
  <si>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</si>
  <si>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</si>
  <si>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</si>
  <si>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</si>
  <si>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</si>
  <si>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</si>
  <si>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</si>
  <si>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</si>
  <si>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</si>
  <si>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</si>
  <si>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</si>
  <si>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</si>
  <si>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</si>
  <si>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</si>
  <si>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</si>
  <si>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</si>
  <si>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</si>
  <si>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</si>
  <si>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</si>
  <si>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</si>
  <si>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</si>
  <si>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</si>
  <si>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</si>
  <si>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</si>
  <si>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</si>
  <si>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</si>
  <si>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</si>
  <si>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</si>
  <si>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</si>
  <si>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</si>
  <si>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</si>
  <si>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</si>
  <si>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</si>
  <si>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</si>
  <si>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</si>
  <si>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</si>
  <si>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</si>
  <si>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</si>
  <si>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</si>
  <si>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</si>
  <si>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</si>
  <si>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</si>
  <si>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</si>
  <si>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</si>
  <si>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</si>
  <si>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</si>
  <si>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</si>
  <si>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</si>
  <si>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</si>
  <si>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</si>
  <si>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</si>
  <si>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</si>
  <si>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</si>
  <si>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</si>
  <si>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</si>
  <si>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</si>
  <si>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</si>
  <si>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</si>
  <si>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</si>
  <si>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</si>
  <si>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</si>
  <si>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</si>
  <si>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</si>
  <si>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</si>
  <si>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</si>
  <si>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</si>
  <si>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</si>
  <si>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</si>
  <si>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</si>
  <si>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</si>
  <si>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</si>
  <si>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</si>
  <si>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</si>
  <si>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</si>
  <si>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</si>
  <si>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</si>
  <si>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</si>
  <si>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</si>
  <si>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</si>
  <si>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</si>
  <si>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</si>
  <si>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</si>
  <si>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</si>
  <si>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</si>
  <si>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</si>
  <si>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</si>
  <si>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</si>
  <si>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</si>
  <si>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</si>
  <si>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</si>
  <si>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</si>
  <si>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</si>
  <si>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</si>
  <si>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</si>
  <si>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</si>
  <si>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</si>
  <si>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</si>
  <si>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</si>
  <si>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</si>
  <si>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</si>
  <si>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</si>
  <si>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</si>
  <si>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</si>
  <si>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</si>
  <si>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</si>
  <si>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</si>
  <si>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</si>
  <si>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</si>
  <si>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</si>
  <si>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</si>
  <si>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</si>
  <si>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</si>
  <si>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</si>
  <si>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</si>
  <si>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</si>
  <si>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</si>
  <si>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</si>
  <si>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</si>
  <si>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</si>
  <si>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</si>
  <si>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</si>
  <si>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</si>
  <si>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</si>
  <si>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</si>
  <si>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</si>
  <si>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</si>
  <si>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</si>
  <si>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</si>
  <si>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</si>
  <si>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</si>
  <si>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</si>
  <si>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</si>
  <si>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</si>
  <si>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</si>
  <si>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</si>
  <si>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</si>
  <si>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</si>
  <si>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</si>
  <si>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</si>
  <si>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</si>
  <si>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</si>
  <si>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</si>
  <si>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</si>
  <si>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</si>
  <si>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</si>
  <si>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</si>
  <si>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</si>
  <si>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</si>
  <si>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</si>
  <si>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</si>
  <si>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</si>
  <si>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</si>
  <si>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</si>
  <si>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</si>
  <si>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</si>
  <si>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</si>
  <si>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</si>
  <si>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</si>
  <si>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</si>
  <si>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</si>
  <si>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</si>
  <si>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</si>
  <si>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</si>
  <si>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</si>
  <si>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</si>
  <si>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</si>
  <si>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</si>
  <si>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</si>
  <si>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</si>
  <si>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</si>
  <si>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</si>
  <si>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</si>
  <si>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</si>
  <si>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</si>
  <si>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</si>
  <si>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</si>
  <si>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</si>
  <si>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</si>
  <si>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</si>
  <si>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</si>
  <si>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</si>
  <si>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</si>
  <si>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</si>
  <si>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</si>
  <si>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</si>
  <si>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</si>
  <si>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</si>
  <si>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</si>
  <si>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</si>
  <si>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</si>
  <si>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</si>
  <si>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</si>
  <si>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</si>
  <si>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</si>
  <si>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</si>
  <si>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</si>
  <si>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</si>
  <si>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</si>
  <si>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</si>
  <si>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</si>
  <si>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</si>
  <si>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</si>
  <si>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</si>
  <si>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</si>
  <si>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</si>
  <si>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</si>
  <si>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</si>
  <si>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</si>
  <si>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</si>
  <si>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</si>
  <si>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</si>
  <si>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</si>
  <si>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</si>
  <si>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</si>
  <si>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</si>
  <si>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</si>
  <si>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</si>
  <si>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</si>
  <si>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</si>
  <si>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</si>
  <si>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</si>
  <si>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</si>
  <si>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</si>
  <si>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</si>
  <si>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</si>
  <si>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</si>
  <si>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</si>
  <si>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</si>
  <si>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</si>
  <si>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</si>
  <si>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</si>
  <si>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</si>
  <si>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</si>
  <si>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</si>
  <si>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</si>
  <si>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</si>
  <si>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</si>
  <si>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</si>
  <si>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</si>
  <si>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</si>
  <si>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</si>
  <si>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</si>
  <si>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</si>
  <si>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</si>
  <si>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</si>
  <si>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</si>
  <si>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</si>
  <si>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</si>
  <si>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</si>
  <si>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</si>
  <si>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</si>
  <si>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</si>
  <si>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</si>
  <si>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</si>
  <si>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</si>
  <si>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</si>
  <si>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</si>
  <si>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</si>
  <si>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</si>
  <si>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</si>
  <si>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</si>
  <si>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</si>
  <si>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</si>
  <si>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</si>
  <si>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</si>
  <si>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</si>
  <si>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</si>
  <si>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</si>
  <si>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</si>
  <si>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</si>
  <si>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</si>
  <si>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</si>
  <si>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</si>
  <si>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</si>
  <si>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</si>
  <si>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</si>
  <si>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</si>
  <si>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</si>
  <si>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</si>
  <si>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</si>
  <si>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</si>
  <si>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</si>
  <si>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</si>
  <si>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</si>
  <si>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</si>
  <si>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</si>
  <si>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</si>
  <si>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</si>
  <si>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</si>
  <si>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</si>
  <si>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</si>
  <si>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</si>
  <si>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</si>
  <si>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</si>
  <si>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</si>
  <si>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</si>
  <si>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</si>
  <si>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</si>
  <si>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</si>
  <si>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</si>
  <si>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</si>
  <si>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</si>
  <si>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</si>
  <si>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</si>
  <si>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</si>
  <si>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</si>
  <si>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</si>
  <si>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</si>
  <si>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</si>
  <si>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</si>
  <si>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</si>
  <si>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</si>
  <si>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</si>
  <si>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</si>
  <si>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</si>
  <si>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</si>
  <si>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</si>
  <si>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</si>
  <si>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</si>
  <si>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</si>
  <si>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</si>
  <si>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</si>
  <si>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</si>
  <si>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</si>
  <si>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</si>
  <si>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</si>
  <si>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</si>
  <si>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</si>
  <si>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</si>
  <si>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</si>
  <si>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</si>
  <si>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</si>
  <si>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</si>
  <si>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</si>
  <si>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</si>
  <si>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</si>
  <si>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</si>
  <si>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</si>
  <si>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</si>
  <si>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</si>
  <si>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</si>
  <si>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</si>
  <si>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</si>
  <si>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</si>
  <si>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</si>
  <si>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</si>
  <si>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</si>
  <si>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</si>
  <si>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</si>
  <si>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</si>
  <si>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</si>
  <si>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</si>
  <si>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</si>
  <si>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</si>
  <si>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</si>
  <si>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</si>
  <si>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</si>
  <si>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</si>
  <si>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</si>
  <si>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</si>
  <si>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</si>
  <si>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</si>
  <si>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</si>
  <si>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</si>
  <si>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</si>
  <si>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</si>
  <si>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</si>
  <si>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</si>
  <si>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</si>
  <si>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</si>
  <si>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</si>
  <si>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</si>
  <si>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</si>
  <si>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</si>
  <si>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</si>
  <si>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</si>
  <si>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</si>
  <si>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</si>
  <si>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</si>
  <si>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</si>
  <si>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</si>
  <si>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</si>
  <si>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</si>
  <si>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</si>
  <si>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</si>
  <si>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</si>
  <si>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</si>
  <si>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</si>
  <si>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</si>
  <si>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</si>
  <si>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</si>
  <si>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</si>
  <si>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</si>
  <si>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</si>
  <si>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</si>
  <si>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</si>
  <si>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</si>
  <si>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</si>
  <si>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</si>
  <si>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</si>
  <si>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</si>
  <si>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</si>
  <si>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</si>
  <si>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</si>
  <si>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</si>
  <si>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</si>
  <si>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</si>
  <si>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</si>
  <si>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</si>
  <si>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</si>
  <si>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</si>
  <si>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</si>
  <si>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</si>
  <si>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</si>
  <si>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</si>
  <si>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</si>
  <si>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</si>
  <si>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</si>
  <si>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</si>
  <si>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</si>
  <si>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</si>
  <si>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</si>
  <si>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</si>
  <si>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</si>
  <si>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</si>
  <si>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</si>
  <si>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</si>
  <si>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</si>
  <si>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</si>
  <si>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</si>
  <si>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</si>
  <si>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</si>
  <si>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</si>
  <si>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</si>
  <si>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</si>
  <si>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</si>
  <si>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</si>
  <si>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</si>
  <si>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</si>
  <si>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</si>
  <si>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</si>
  <si>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</si>
  <si>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</si>
  <si>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</si>
  <si>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</si>
  <si>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</si>
  <si>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</si>
  <si>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</si>
  <si>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</si>
  <si>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</si>
  <si>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</si>
  <si>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</si>
  <si>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</si>
  <si>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</si>
  <si>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</si>
  <si>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</si>
  <si>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</si>
  <si>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</si>
  <si>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</si>
  <si>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</si>
  <si>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</si>
  <si>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</si>
  <si>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</si>
  <si>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</si>
  <si>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</si>
  <si>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</si>
  <si>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</si>
  <si>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</si>
  <si>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</si>
  <si>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</si>
  <si>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</si>
  <si>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</si>
  <si>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</si>
  <si>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</si>
  <si>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</si>
  <si>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</si>
  <si>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</si>
  <si>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</si>
  <si>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</si>
  <si>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</si>
  <si>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</si>
  <si>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</si>
  <si>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</si>
  <si>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</si>
  <si>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</si>
  <si>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</si>
  <si>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</si>
  <si>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</si>
  <si>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</si>
  <si>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</si>
  <si>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</si>
  <si>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</si>
  <si>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</si>
  <si>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</si>
  <si>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</si>
  <si>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</si>
  <si>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</si>
  <si>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</si>
  <si>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</si>
  <si>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</si>
  <si>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</si>
  <si>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</si>
  <si>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</si>
  <si>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</si>
  <si>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</si>
  <si>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</si>
  <si>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</si>
  <si>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</si>
  <si>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</si>
  <si>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</si>
  <si>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</si>
  <si>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</si>
  <si>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</si>
  <si>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</si>
  <si>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</si>
  <si>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</si>
  <si>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</si>
  <si>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</si>
  <si>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</si>
  <si>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</si>
  <si>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</si>
  <si>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</si>
  <si>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</si>
  <si>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</si>
  <si>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</si>
  <si>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</si>
  <si>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</si>
  <si>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</si>
  <si>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</si>
  <si>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</si>
  <si>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</si>
  <si>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</si>
  <si>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</si>
  <si>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</si>
  <si>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</si>
  <si>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</si>
  <si>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</si>
  <si>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</si>
  <si>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</si>
  <si>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</si>
  <si>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</si>
  <si>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</si>
  <si>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</si>
  <si>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</si>
  <si>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</si>
  <si>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</si>
  <si>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</si>
  <si>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</si>
  <si>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</si>
  <si>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</si>
  <si>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</si>
  <si>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</si>
  <si>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</si>
  <si>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</si>
  <si>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</si>
  <si>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</si>
  <si>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</si>
  <si>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</si>
  <si>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</si>
  <si>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</si>
  <si>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</si>
  <si>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</si>
  <si>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</si>
  <si>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</si>
  <si>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</si>
  <si>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</si>
  <si>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</si>
  <si>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</si>
  <si>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</si>
  <si>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</si>
  <si>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</si>
  <si>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</si>
  <si>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</si>
  <si>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</si>
  <si>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</si>
  <si>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</si>
  <si>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</si>
  <si>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</si>
  <si>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</si>
  <si>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</si>
  <si>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</si>
  <si>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</si>
  <si>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</si>
  <si>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</si>
  <si>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</si>
  <si>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</si>
  <si>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</si>
  <si>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</si>
  <si>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</si>
  <si>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</si>
  <si>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</si>
  <si>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</si>
  <si>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</si>
  <si>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</si>
  <si>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</si>
  <si>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</si>
  <si>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</si>
  <si>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</si>
  <si>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</si>
  <si>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</si>
  <si>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</si>
  <si>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</si>
  <si>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</si>
  <si>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</si>
  <si>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</si>
  <si>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</si>
  <si>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</si>
  <si>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</si>
  <si>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</si>
  <si>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</si>
  <si>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</si>
  <si>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</si>
  <si>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</si>
  <si>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</si>
  <si>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</si>
  <si>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</si>
  <si>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</si>
  <si>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</si>
  <si>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</si>
  <si>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</si>
  <si>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</si>
  <si>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</si>
  <si>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</si>
  <si>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</si>
  <si>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</si>
  <si>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</si>
  <si>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</si>
  <si>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</si>
  <si>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</si>
  <si>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</si>
  <si>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</si>
  <si>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</si>
  <si>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</si>
  <si>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</si>
  <si>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</si>
  <si>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</si>
  <si>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</si>
  <si>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</si>
  <si>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</si>
  <si>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</si>
  <si>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</si>
  <si>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</si>
  <si>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</si>
  <si>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</si>
  <si>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</si>
  <si>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</si>
  <si>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</si>
  <si>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</si>
  <si>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</si>
  <si>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</si>
  <si>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</si>
  <si>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</si>
  <si>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</si>
  <si>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</si>
  <si>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</si>
  <si>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</si>
  <si>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</si>
  <si>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</si>
  <si>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</si>
  <si>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</si>
  <si>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</si>
  <si>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</si>
  <si>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</si>
  <si>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</si>
  <si>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</si>
  <si>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</si>
  <si>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</si>
  <si>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</si>
  <si>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</si>
  <si>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</si>
  <si>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</si>
  <si>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</si>
  <si>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</si>
  <si>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</si>
  <si>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</si>
  <si>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</si>
  <si>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</si>
  <si>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</si>
  <si>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</si>
  <si>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</si>
  <si>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</si>
  <si>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</si>
  <si>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</si>
  <si>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</si>
  <si>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</si>
  <si>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</si>
  <si>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</si>
  <si>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</si>
  <si>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</si>
  <si>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</si>
  <si>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</si>
  <si>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</si>
  <si>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</si>
  <si>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</si>
  <si>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</si>
  <si>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</si>
  <si>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</si>
  <si>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</si>
  <si>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</si>
  <si>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</si>
  <si>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</si>
  <si>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</si>
  <si>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</si>
  <si>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</si>
  <si>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</si>
  <si>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</si>
  <si>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</si>
  <si>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</si>
  <si>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</si>
  <si>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</si>
  <si>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</si>
  <si>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</si>
  <si>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</si>
  <si>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</si>
  <si>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</si>
  <si>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</si>
  <si>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</si>
  <si>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</si>
  <si>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</si>
  <si>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</si>
  <si>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</si>
  <si>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</si>
  <si>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</si>
  <si>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</si>
  <si>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</si>
  <si>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</si>
  <si>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</si>
  <si>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</si>
  <si>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</si>
  <si>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</si>
  <si>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</si>
  <si>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</si>
  <si>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</si>
  <si>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</si>
  <si>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</si>
  <si>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</si>
  <si>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</si>
  <si>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</si>
  <si>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</si>
  <si>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</si>
  <si>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</si>
  <si>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</si>
  <si>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</si>
  <si>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</si>
  <si>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</si>
  <si>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</si>
  <si>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</si>
  <si>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</si>
  <si>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</si>
  <si>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</si>
  <si>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</si>
  <si>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</si>
  <si>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</si>
  <si>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</si>
  <si>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</si>
  <si>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</si>
  <si>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</si>
  <si>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</si>
  <si>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</si>
  <si>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</si>
  <si>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</si>
  <si>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</si>
  <si>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</si>
  <si>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</si>
  <si>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</si>
  <si>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</si>
  <si>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</si>
  <si>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</si>
  <si>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</si>
  <si>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</si>
  <si>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</si>
  <si>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</si>
  <si>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</si>
  <si>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</si>
  <si>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</si>
  <si>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</si>
  <si>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</si>
  <si>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</si>
  <si>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</si>
  <si>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</si>
  <si>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</si>
  <si>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</si>
  <si>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</si>
  <si>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</si>
  <si>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</si>
  <si>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</si>
  <si>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</si>
  <si>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</si>
  <si>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</si>
  <si>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</si>
  <si>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</si>
  <si>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</si>
  <si>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</si>
  <si>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</si>
  <si>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</si>
  <si>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</si>
  <si>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</si>
  <si>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</si>
  <si>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</si>
  <si>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</si>
  <si>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</si>
  <si>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</si>
  <si>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</si>
  <si>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</si>
  <si>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</si>
  <si>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</si>
  <si>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</si>
  <si>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</si>
  <si>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</si>
  <si>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</si>
  <si>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</si>
  <si>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</si>
  <si>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</si>
  <si>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</si>
  <si>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</si>
  <si>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</si>
  <si>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</si>
  <si>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</si>
  <si>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</si>
  <si>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</si>
  <si>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</si>
  <si>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</si>
  <si>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</si>
  <si>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</si>
  <si>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</si>
  <si>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</si>
  <si>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</si>
  <si>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</si>
  <si>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</si>
  <si>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</si>
  <si>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</si>
  <si>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</si>
  <si>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</si>
  <si>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</si>
  <si>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</si>
  <si>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</si>
  <si>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</si>
  <si>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</si>
  <si>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</si>
  <si>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</si>
  <si>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</si>
  <si>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</si>
  <si>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</si>
  <si>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</si>
  <si>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</si>
  <si>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</si>
  <si>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</si>
  <si>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</si>
  <si>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</si>
  <si>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</si>
  <si>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</si>
  <si>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</si>
  <si>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</si>
  <si>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</si>
  <si>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</si>
  <si>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</si>
  <si>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</si>
  <si>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</si>
  <si>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</si>
  <si>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</si>
  <si>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</si>
  <si>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</si>
  <si>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</si>
  <si>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</si>
  <si>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</si>
  <si>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</si>
  <si>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</si>
  <si>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</si>
  <si>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</si>
  <si>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</si>
  <si>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</si>
  <si>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</si>
  <si>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</si>
  <si>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</si>
  <si>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</si>
  <si>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</si>
  <si>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</si>
  <si>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</si>
  <si>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</si>
  <si>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</si>
  <si>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</si>
  <si>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</si>
  <si>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</si>
  <si>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</si>
  <si>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</si>
  <si>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</si>
  <si>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</si>
  <si>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</si>
  <si>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</si>
  <si>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</si>
  <si>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</si>
  <si>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</si>
  <si>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</si>
  <si>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</si>
  <si>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</si>
  <si>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</si>
  <si>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</si>
  <si>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</si>
  <si>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</si>
  <si>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</si>
  <si>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</si>
  <si>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</si>
  <si>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</si>
  <si>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</si>
  <si>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</si>
  <si>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</si>
  <si>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</si>
  <si>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</si>
  <si>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</si>
  <si>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</si>
  <si>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</si>
  <si>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</si>
  <si>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</si>
  <si>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</si>
  <si>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</si>
  <si>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</si>
  <si>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</si>
  <si>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</si>
  <si>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</si>
  <si>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</si>
  <si>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</si>
  <si>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</si>
  <si>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</si>
  <si>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</si>
  <si>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</si>
  <si>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</si>
  <si>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</si>
  <si>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</si>
  <si>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</si>
  <si>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</si>
  <si>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</si>
  <si>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</si>
  <si>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</si>
  <si>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</si>
  <si>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</si>
  <si>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</si>
  <si>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</si>
  <si>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</si>
  <si>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</si>
  <si>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</si>
  <si>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</si>
  <si>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</si>
  <si>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</si>
  <si>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</si>
  <si>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</si>
  <si>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</si>
  <si>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</si>
  <si>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</si>
  <si>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</si>
  <si>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</si>
  <si>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</si>
  <si>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</si>
  <si>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</si>
  <si>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</si>
  <si>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</si>
  <si>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</si>
  <si>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</si>
  <si>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</si>
  <si>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</si>
  <si>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</si>
  <si>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</si>
  <si>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</si>
  <si>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</si>
  <si>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</si>
  <si>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</si>
  <si>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</si>
  <si>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</si>
  <si>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</si>
  <si>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</si>
  <si>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</si>
  <si>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</si>
  <si>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</si>
  <si>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</si>
  <si>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</si>
  <si>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</si>
  <si>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</si>
  <si>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</si>
  <si>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</si>
  <si>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</si>
  <si>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</si>
  <si>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</si>
  <si>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</si>
  <si>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</si>
  <si>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</si>
  <si>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</si>
  <si>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</si>
  <si>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</si>
  <si>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</si>
  <si>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</si>
  <si>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</si>
  <si>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</si>
  <si>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</si>
  <si>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</si>
  <si>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</si>
  <si>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</si>
  <si>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</si>
  <si>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</si>
  <si>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</si>
  <si>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</si>
  <si>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</si>
  <si>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</si>
  <si>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</si>
  <si>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</si>
  <si>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</si>
  <si>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</si>
  <si>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</si>
  <si>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</si>
  <si>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</si>
  <si>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</si>
  <si>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</si>
  <si>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</si>
  <si>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</si>
  <si>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</si>
  <si>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</si>
  <si>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</si>
  <si>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</si>
  <si>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</si>
  <si>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</si>
  <si>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</si>
  <si>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</si>
  <si>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</si>
  <si>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</si>
  <si>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</si>
  <si>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</si>
  <si>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</si>
  <si>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</si>
  <si>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</si>
  <si>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</si>
  <si>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</si>
  <si>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</si>
  <si>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</si>
  <si>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</si>
  <si>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</si>
  <si>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</si>
  <si>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</si>
  <si>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</si>
  <si>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</si>
  <si>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</si>
  <si>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</si>
  <si>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</si>
  <si>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</si>
  <si>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</si>
  <si>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</si>
  <si>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</si>
  <si>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</si>
  <si>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</si>
  <si>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</si>
  <si>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</si>
  <si>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</si>
  <si>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</si>
  <si>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</si>
  <si>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</si>
  <si>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</si>
  <si>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</si>
  <si>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</si>
  <si>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</si>
  <si>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</si>
  <si>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</si>
  <si>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</si>
  <si>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</si>
  <si>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</si>
  <si>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</si>
  <si>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</si>
  <si>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</si>
  <si>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</si>
  <si>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</si>
  <si>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</si>
  <si>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</si>
  <si>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</si>
  <si>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</si>
  <si>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</si>
  <si>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</si>
  <si>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</si>
  <si>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</si>
  <si>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</si>
  <si>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</si>
  <si>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</si>
  <si>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</si>
  <si>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</si>
  <si>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</si>
  <si>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</si>
  <si>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</si>
  <si>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</si>
  <si>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</si>
  <si>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</si>
  <si>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</si>
  <si>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</si>
  <si>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</si>
  <si>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</si>
  <si>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</si>
  <si>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</si>
  <si>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</si>
  <si>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</si>
  <si>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</si>
  <si>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</si>
  <si>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</si>
  <si>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</si>
  <si>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</si>
  <si>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</si>
  <si>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</si>
  <si>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</si>
  <si>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</si>
  <si>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</si>
  <si>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</si>
  <si>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</si>
  <si>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</si>
  <si>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</si>
  <si>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</si>
  <si>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</si>
  <si>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</si>
  <si>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</si>
  <si>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</si>
  <si>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</si>
  <si>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</si>
  <si>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</si>
  <si>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</si>
  <si>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</si>
  <si>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</si>
  <si>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</si>
  <si>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</si>
  <si>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</si>
  <si>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</si>
  <si>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</si>
  <si>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</si>
  <si>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</si>
  <si>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</si>
  <si>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</si>
  <si>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</si>
  <si>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</si>
  <si>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</si>
  <si>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</si>
  <si>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</si>
  <si>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</si>
  <si>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</si>
  <si>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</si>
  <si>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</si>
  <si>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</si>
  <si>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</si>
  <si>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</si>
  <si>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</si>
  <si>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</si>
  <si>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</si>
  <si>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</si>
  <si>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</si>
  <si>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</si>
  <si>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</si>
  <si>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</si>
  <si>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</si>
  <si>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</si>
  <si>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</si>
  <si>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</si>
  <si>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</si>
  <si>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</si>
  <si>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</si>
  <si>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</si>
  <si>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</si>
  <si>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</si>
  <si>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</si>
  <si>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</si>
  <si>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</si>
  <si>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</si>
  <si>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</si>
  <si>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</si>
  <si>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</si>
  <si>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</si>
  <si>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</si>
  <si>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</si>
  <si>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</si>
  <si>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</si>
  <si>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</si>
  <si>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</si>
  <si>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</si>
  <si>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</si>
  <si>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</si>
  <si>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</si>
  <si>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</si>
  <si>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</si>
  <si>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</si>
  <si>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</si>
  <si>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</si>
  <si>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</si>
  <si>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</si>
  <si>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</si>
  <si>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</si>
  <si>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</si>
  <si>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</si>
  <si>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</si>
  <si>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</si>
  <si>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</si>
  <si>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</si>
  <si>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</si>
  <si>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</si>
  <si>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</si>
  <si>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</si>
  <si>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</si>
  <si>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</si>
  <si>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</si>
  <si>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</si>
  <si>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</si>
  <si>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</si>
  <si>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</si>
  <si>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</si>
  <si>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</si>
  <si>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</si>
  <si>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</si>
  <si>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</si>
  <si>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</si>
  <si>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</si>
  <si>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</si>
  <si>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</si>
  <si>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</si>
  <si>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</si>
  <si>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</si>
  <si>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</si>
  <si>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</si>
  <si>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</si>
  <si>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</si>
  <si>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</si>
  <si>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</si>
  <si>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</si>
  <si>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</si>
  <si>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</si>
  <si>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</si>
  <si>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</si>
  <si>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</si>
  <si>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</si>
  <si>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</si>
  <si>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</si>
  <si>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</si>
  <si>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</si>
  <si>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</si>
  <si>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</si>
  <si>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</si>
  <si>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</si>
  <si>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</si>
  <si>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</si>
  <si>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</si>
  <si>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</si>
  <si>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</si>
  <si>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</si>
  <si>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</si>
  <si>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</si>
  <si>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</si>
  <si>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</si>
  <si>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</si>
  <si>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</si>
  <si>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</si>
  <si>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</si>
  <si>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</si>
  <si>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</si>
  <si>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</si>
  <si>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</si>
  <si>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</si>
  <si>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</si>
  <si>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</si>
  <si>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</si>
  <si>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</si>
  <si>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</si>
  <si>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</si>
  <si>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</si>
  <si>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</si>
  <si>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</si>
  <si>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</si>
  <si>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</si>
  <si>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</si>
  <si>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</si>
  <si>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</si>
  <si>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</si>
  <si>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</si>
  <si>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</si>
  <si>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</si>
  <si>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</si>
  <si>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</si>
  <si>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</si>
  <si>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</si>
  <si>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</si>
  <si>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</si>
  <si>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</si>
  <si>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</si>
  <si>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</si>
  <si>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</si>
  <si>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</si>
  <si>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</si>
  <si>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</si>
  <si>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</si>
  <si>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</si>
  <si>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</si>
  <si>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</si>
  <si>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</si>
  <si>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</si>
  <si>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</si>
  <si>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</si>
  <si>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</si>
  <si>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</si>
  <si>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</si>
  <si>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</si>
  <si>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</si>
  <si>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</si>
  <si>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</si>
  <si>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</si>
  <si>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</si>
  <si>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</si>
  <si>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</si>
  <si>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</si>
  <si>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</si>
  <si>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</si>
  <si>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</si>
  <si>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</si>
  <si>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</si>
  <si>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</si>
  <si>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</si>
  <si>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</si>
  <si>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</si>
  <si>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</si>
  <si>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</si>
  <si>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</si>
  <si>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</si>
  <si>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</si>
  <si>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</si>
  <si>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</si>
  <si>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</si>
  <si>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</si>
  <si>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</si>
  <si>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</si>
  <si>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</si>
  <si>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</si>
  <si>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</si>
  <si>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</si>
  <si>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</si>
  <si>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</si>
  <si>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</si>
  <si>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</si>
  <si>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</si>
  <si>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</si>
  <si>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</si>
  <si>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</si>
  <si>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</si>
  <si>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</si>
  <si>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</si>
  <si>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</si>
  <si>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</si>
  <si>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</si>
  <si>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</si>
  <si>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</si>
  <si>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</si>
  <si>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</si>
  <si>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</si>
  <si>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</si>
  <si>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</si>
  <si>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</si>
  <si>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</si>
  <si>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</si>
  <si>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</si>
  <si>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</si>
  <si>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</si>
  <si>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</si>
  <si>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</si>
  <si>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</si>
  <si>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</si>
  <si>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</si>
  <si>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</si>
  <si>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</si>
  <si>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</si>
  <si>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</si>
  <si>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</si>
  <si>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</si>
  <si>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</si>
  <si>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</si>
  <si>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</si>
  <si>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</si>
  <si>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</si>
  <si>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</si>
  <si>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</si>
  <si>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</si>
  <si>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</si>
  <si>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</si>
  <si>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</si>
  <si>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</si>
  <si>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</si>
  <si>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</si>
  <si>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</si>
  <si>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</si>
  <si>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</si>
  <si>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</si>
  <si>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</si>
  <si>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</si>
  <si>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</si>
  <si>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</si>
  <si>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</si>
  <si>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</si>
  <si>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</si>
  <si>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</si>
  <si>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</si>
  <si>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</si>
  <si>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</si>
  <si>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</si>
  <si>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</si>
  <si>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</si>
  <si>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</si>
  <si>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</si>
  <si>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</si>
  <si>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</si>
  <si>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</si>
  <si>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</si>
  <si>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</si>
  <si>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</si>
  <si>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</si>
  <si>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</si>
  <si>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</si>
  <si>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</si>
  <si>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</si>
  <si>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</si>
  <si>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</si>
  <si>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</si>
  <si>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</si>
  <si>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</si>
  <si>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</si>
  <si>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</si>
  <si>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</si>
  <si>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</si>
  <si>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</si>
  <si>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</si>
  <si>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</si>
  <si>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</si>
  <si>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</si>
  <si>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</si>
  <si>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</si>
  <si>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</si>
  <si>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</si>
  <si>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</si>
  <si>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</si>
  <si>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</si>
  <si>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</si>
  <si>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</si>
  <si>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</si>
  <si>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</si>
  <si>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</si>
  <si>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</si>
  <si>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</si>
  <si>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</si>
  <si>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</si>
  <si>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</si>
  <si>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</si>
  <si>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</si>
  <si>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</si>
  <si>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</si>
  <si>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</si>
  <si>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</si>
  <si>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</si>
  <si>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</si>
  <si>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</si>
  <si>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</si>
  <si>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</si>
  <si>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</si>
  <si>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</si>
  <si>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</si>
  <si>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</si>
  <si>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</si>
  <si>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</si>
  <si>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</si>
  <si>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</si>
  <si>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</si>
  <si>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</si>
  <si>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</si>
  <si>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</si>
  <si>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</si>
  <si>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</si>
  <si>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</si>
  <si>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</si>
  <si>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</si>
  <si>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</si>
  <si>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</si>
  <si>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</si>
  <si>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</si>
  <si>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</si>
  <si>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</si>
  <si>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</si>
  <si>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</si>
  <si>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</si>
  <si>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</si>
  <si>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</si>
  <si>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</si>
  <si>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</si>
  <si>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</si>
  <si>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</si>
  <si>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</si>
  <si>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</si>
  <si>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</si>
  <si>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</si>
  <si>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</si>
  <si>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</si>
  <si>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</si>
  <si>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</si>
  <si>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</si>
  <si>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</si>
  <si>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</si>
  <si>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</si>
  <si>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</si>
  <si>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</si>
  <si>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</si>
  <si>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</si>
  <si>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</si>
  <si>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</si>
  <si>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</si>
  <si>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</si>
  <si>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</si>
  <si>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</si>
  <si>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</si>
  <si>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</si>
  <si>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</si>
  <si>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</si>
  <si>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</si>
  <si>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</si>
  <si>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</si>
  <si>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</si>
  <si>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</si>
  <si>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</si>
  <si>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</si>
  <si>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</si>
  <si>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</si>
  <si>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</si>
  <si>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</si>
  <si>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</si>
  <si>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</si>
  <si>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</si>
  <si>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</si>
  <si>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</si>
  <si>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</si>
  <si>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</si>
  <si>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</si>
  <si>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</si>
  <si>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</si>
  <si>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</si>
  <si>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</si>
  <si>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</si>
  <si>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</si>
  <si>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</si>
  <si>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</si>
  <si>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</si>
  <si>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</si>
  <si>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</si>
  <si>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</si>
  <si>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</si>
  <si>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</si>
  <si>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</si>
  <si>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</si>
  <si>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</si>
  <si>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</si>
  <si>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</si>
  <si>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</si>
  <si>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</si>
  <si>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</si>
  <si>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</si>
  <si>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</si>
  <si>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</si>
  <si>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</si>
  <si>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</si>
  <si>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</si>
  <si>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</si>
  <si>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</si>
  <si>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</si>
  <si>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</si>
  <si>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</si>
  <si>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</si>
  <si>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</si>
  <si>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</si>
  <si>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</si>
  <si>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</si>
  <si>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</si>
  <si>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</si>
  <si>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</si>
  <si>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</si>
  <si>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</si>
  <si>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</si>
  <si>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</si>
  <si>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</si>
  <si>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</si>
  <si>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</si>
  <si>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</si>
  <si>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</si>
  <si>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</si>
  <si>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</si>
  <si>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</si>
  <si>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</si>
  <si>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</si>
  <si>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</si>
  <si>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</si>
  <si>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</si>
  <si>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</si>
  <si>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</si>
  <si>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</si>
  <si>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</si>
  <si>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</si>
  <si>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</si>
  <si>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</si>
  <si>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</si>
  <si>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</si>
  <si>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</si>
  <si>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</si>
  <si>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</si>
  <si>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</si>
  <si>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</si>
  <si>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</si>
  <si>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</si>
  <si>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</si>
  <si>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</si>
  <si>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</si>
  <si>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</si>
  <si>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</si>
  <si>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</si>
  <si>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</si>
  <si>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</si>
  <si>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</si>
  <si>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</si>
  <si>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</si>
  <si>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</si>
  <si>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</si>
  <si>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</si>
  <si>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</si>
  <si>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</si>
  <si>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</si>
  <si>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</si>
  <si>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</si>
  <si>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</si>
  <si>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</si>
  <si>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</si>
  <si>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</si>
  <si>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</si>
  <si>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</si>
  <si>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</si>
  <si>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</si>
  <si>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</si>
  <si>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</si>
  <si>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</si>
  <si>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</si>
  <si>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</si>
  <si>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</si>
  <si>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</si>
  <si>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</si>
  <si>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</si>
  <si>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</si>
  <si>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</si>
  <si>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</si>
  <si>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</si>
  <si>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</si>
  <si>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</si>
  <si>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</si>
  <si>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</si>
  <si>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</si>
  <si>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</si>
  <si>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</si>
  <si>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</si>
  <si>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</si>
  <si>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</si>
  <si>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</si>
  <si>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</si>
  <si>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</si>
  <si>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</si>
  <si>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</si>
  <si>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</si>
  <si>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</si>
  <si>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</si>
  <si>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</si>
  <si>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</si>
  <si>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</si>
  <si>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</si>
  <si>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</si>
  <si>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</si>
  <si>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</si>
  <si>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</si>
  <si>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</si>
  <si>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</si>
  <si>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</si>
  <si>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</si>
  <si>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</si>
  <si>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</si>
  <si>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</si>
  <si>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</si>
  <si>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</si>
  <si>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</si>
  <si>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</si>
  <si>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</si>
  <si>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</si>
  <si>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</si>
  <si>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</si>
  <si>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</si>
  <si>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</si>
  <si>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</si>
  <si>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</si>
  <si>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</si>
  <si>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</si>
  <si>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</si>
  <si>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</si>
  <si>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</si>
  <si>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</si>
  <si>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</si>
  <si>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</si>
  <si>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</si>
  <si>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</si>
  <si>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</si>
  <si>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</si>
  <si>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</si>
  <si>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</si>
  <si>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</si>
  <si>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</si>
  <si>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</si>
  <si>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</si>
  <si>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</si>
  <si>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</si>
  <si>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</si>
  <si>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</si>
  <si>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</si>
  <si>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</si>
  <si>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</si>
  <si>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</si>
  <si>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</si>
  <si>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</si>
  <si>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</si>
  <si>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</si>
  <si>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</si>
  <si>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</si>
  <si>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</si>
  <si>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</si>
  <si>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</si>
  <si>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</si>
  <si>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</si>
  <si>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</si>
  <si>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</si>
  <si>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</si>
  <si>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</si>
  <si>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</si>
  <si>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</si>
  <si>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</si>
  <si>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</si>
  <si>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</si>
  <si>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</si>
  <si>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</si>
  <si>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</si>
  <si>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</si>
  <si>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</si>
  <si>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</si>
  <si>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</si>
  <si>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</si>
  <si>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</si>
  <si>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</si>
  <si>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</si>
  <si>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</si>
  <si>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</si>
  <si>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</si>
  <si>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</si>
  <si>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</si>
  <si>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</si>
  <si>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</si>
  <si>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</si>
  <si>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</si>
  <si>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</si>
  <si>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</si>
  <si>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</si>
  <si>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</si>
  <si>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</si>
  <si>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</si>
  <si>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</si>
  <si>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</si>
  <si>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</si>
  <si>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</si>
  <si>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</si>
  <si>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</si>
  <si>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</si>
  <si>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</si>
  <si>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</si>
  <si>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</si>
  <si>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</si>
  <si>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</si>
  <si>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</si>
  <si>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</si>
  <si>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</si>
  <si>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</si>
  <si>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</si>
  <si>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</si>
  <si>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</si>
  <si>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</si>
  <si>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</si>
  <si>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</si>
  <si>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</si>
  <si>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</si>
  <si>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</si>
  <si>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</si>
  <si>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</si>
  <si>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</si>
  <si>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</si>
  <si>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</si>
  <si>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</si>
  <si>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</si>
  <si>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</si>
  <si>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</si>
  <si>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</si>
  <si>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</si>
  <si>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</si>
  <si>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</si>
  <si>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</si>
  <si>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</si>
  <si>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</si>
  <si>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</si>
  <si>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</si>
  <si>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</si>
  <si>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</si>
  <si>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</si>
  <si>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</si>
  <si>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</si>
  <si>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</si>
  <si>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</si>
  <si>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</si>
  <si>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</si>
  <si>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</si>
  <si>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</si>
  <si>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</si>
  <si>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</si>
  <si>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</si>
  <si>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</si>
  <si>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</si>
  <si>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</si>
  <si>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</si>
  <si>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</si>
  <si>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</si>
  <si>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</si>
  <si>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</si>
  <si>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</si>
  <si>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</si>
  <si>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</si>
  <si>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</si>
  <si>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</si>
  <si>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</si>
  <si>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</si>
  <si>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</si>
  <si>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</si>
  <si>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</si>
  <si>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</si>
  <si>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</si>
  <si>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</si>
  <si>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</si>
  <si>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</si>
  <si>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</si>
  <si>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</si>
  <si>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</si>
  <si>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</si>
  <si>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</si>
  <si>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</si>
  <si>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</si>
  <si>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</si>
  <si>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</si>
  <si>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</si>
  <si>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</si>
  <si>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</si>
  <si>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</si>
  <si>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</si>
  <si>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</si>
  <si>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</si>
  <si>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</si>
  <si>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</si>
  <si>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</si>
  <si>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</si>
  <si>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</si>
  <si>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</si>
  <si>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</si>
  <si>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</si>
  <si>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</si>
  <si>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</si>
  <si>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</si>
  <si>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</si>
  <si>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</si>
  <si>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</si>
  <si>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</si>
  <si>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</si>
  <si>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</si>
  <si>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</si>
  <si>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</si>
  <si>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</si>
  <si>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</si>
  <si>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</si>
  <si>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</si>
  <si>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</si>
  <si>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</si>
  <si>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</si>
  <si>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</si>
  <si>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</si>
  <si>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</si>
  <si>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</si>
  <si>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</si>
  <si>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</si>
  <si>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</si>
  <si>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</si>
  <si>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</si>
  <si>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</si>
  <si>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</si>
  <si>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</si>
  <si>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</si>
  <si>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</si>
  <si>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</si>
  <si>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</si>
  <si>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</si>
  <si>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</si>
  <si>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</si>
  <si>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</si>
  <si>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</si>
  <si>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</si>
  <si>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</si>
  <si>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</si>
  <si>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</si>
  <si>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</si>
  <si>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</si>
  <si>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</si>
  <si>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</si>
  <si>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</si>
  <si>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</si>
  <si>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</si>
  <si>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</si>
  <si>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</si>
  <si>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</si>
  <si>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</si>
  <si>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</si>
  <si>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</si>
  <si>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</si>
  <si>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</si>
  <si>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</si>
  <si>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</si>
  <si>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</si>
  <si>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</si>
  <si>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</si>
  <si>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</si>
  <si>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</si>
  <si>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</si>
  <si>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</si>
  <si>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</si>
  <si>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</si>
  <si>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</si>
  <si>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</si>
  <si>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</si>
  <si>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</si>
  <si>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</si>
  <si>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</si>
  <si>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</si>
  <si>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</si>
  <si>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</si>
  <si>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</si>
  <si>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</si>
  <si>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</si>
  <si>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</si>
  <si>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</si>
  <si>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</si>
  <si>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</si>
  <si>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</si>
  <si>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</si>
  <si>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</si>
  <si>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</si>
  <si>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</si>
  <si>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</si>
  <si>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</si>
  <si>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</si>
  <si>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</si>
  <si>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</si>
  <si>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</si>
  <si>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</si>
  <si>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</si>
  <si>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</si>
  <si>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</si>
  <si>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</si>
  <si>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</si>
  <si>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</si>
  <si>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</si>
  <si>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</si>
  <si>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</si>
  <si>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</si>
  <si>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</si>
  <si>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</si>
  <si>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</si>
  <si>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</si>
  <si>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</si>
  <si>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</si>
  <si>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</si>
  <si>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</si>
  <si>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</si>
  <si>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</si>
  <si>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</si>
  <si>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</si>
  <si>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</si>
  <si>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</si>
  <si>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</si>
  <si>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</si>
  <si>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</si>
  <si>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</si>
  <si>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</si>
  <si>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</si>
  <si>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</si>
  <si>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</si>
  <si>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</si>
  <si>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</si>
  <si>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</si>
  <si>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</si>
  <si>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</si>
  <si>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</si>
  <si>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</si>
  <si>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</si>
  <si>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</si>
  <si>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</si>
  <si>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</si>
  <si>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</si>
  <si>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</si>
  <si>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</si>
  <si>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</si>
  <si>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</si>
  <si>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</si>
  <si>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</si>
  <si>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</si>
  <si>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</si>
  <si>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</si>
  <si>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</si>
  <si>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</si>
  <si>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</si>
  <si>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</si>
  <si>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</si>
  <si>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</si>
  <si>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</si>
  <si>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</si>
  <si>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</si>
  <si>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</si>
  <si>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</si>
  <si>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</si>
  <si>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</si>
  <si>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</si>
  <si>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</si>
  <si>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</si>
  <si>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</si>
  <si>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</si>
  <si>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</si>
  <si>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</si>
  <si>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</si>
  <si>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</si>
  <si>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</si>
  <si>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</si>
  <si>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</si>
  <si>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</si>
  <si>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</si>
  <si>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</si>
  <si>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</si>
  <si>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</si>
  <si>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</si>
  <si>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</si>
  <si>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</si>
  <si>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</si>
  <si>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</si>
  <si>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</si>
  <si>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</si>
  <si>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</si>
  <si>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</si>
  <si>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</si>
  <si>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</si>
  <si>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</si>
  <si>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</si>
  <si>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</si>
  <si>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</si>
  <si>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</si>
  <si>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</si>
  <si>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</si>
  <si>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</si>
  <si>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</si>
  <si>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</si>
  <si>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</si>
  <si>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</si>
  <si>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</si>
  <si>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</si>
  <si>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</si>
  <si>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</si>
  <si>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</si>
  <si>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</si>
  <si>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</si>
  <si>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</si>
  <si>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</si>
  <si>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</si>
  <si>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</si>
  <si>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</si>
  <si>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</si>
  <si>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</si>
  <si>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</si>
  <si>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</si>
  <si>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</si>
  <si>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</si>
  <si>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</si>
  <si>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</si>
  <si>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</si>
  <si>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</si>
  <si>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</si>
  <si>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</si>
  <si>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</si>
  <si>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</si>
  <si>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</si>
  <si>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</si>
  <si>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</si>
  <si>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</si>
  <si>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</si>
  <si>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</si>
  <si>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</si>
  <si>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</si>
  <si>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</si>
  <si>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</si>
  <si>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</si>
  <si>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</si>
  <si>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</si>
  <si>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</si>
  <si>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</si>
  <si>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</si>
  <si>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</si>
  <si>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</si>
  <si>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</si>
  <si>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</si>
  <si>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</si>
  <si>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</si>
  <si>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</si>
  <si>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</si>
  <si>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</si>
  <si>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</si>
  <si>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</si>
  <si>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</si>
  <si>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</si>
  <si>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</si>
  <si>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</si>
  <si>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</si>
  <si>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</si>
  <si>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</si>
  <si>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</si>
  <si>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</si>
  <si>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</si>
  <si>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</si>
  <si>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</si>
  <si>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</si>
  <si>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</si>
  <si>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</si>
  <si>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</si>
  <si>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</si>
  <si>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</si>
  <si>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</si>
  <si>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</si>
  <si>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</si>
  <si>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</si>
  <si>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</si>
  <si>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</si>
  <si>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</si>
  <si>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</si>
  <si>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</si>
  <si>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</si>
  <si>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</si>
  <si>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</si>
  <si>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</si>
  <si>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</si>
  <si>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</si>
  <si>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</si>
  <si>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</si>
  <si>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</si>
  <si>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</si>
  <si>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</si>
  <si>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</si>
  <si>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</si>
  <si>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</si>
  <si>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</si>
  <si>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</si>
  <si>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</si>
  <si>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</si>
  <si>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</si>
  <si>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</si>
  <si>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</si>
  <si>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</si>
  <si>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</si>
  <si>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</si>
  <si>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</si>
  <si>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</si>
  <si>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</si>
  <si>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</si>
  <si>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</si>
  <si>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</si>
  <si>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</si>
  <si>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</si>
  <si>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</si>
  <si>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</si>
  <si>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</si>
  <si>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</si>
  <si>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</si>
  <si>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</si>
  <si>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</si>
  <si>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</si>
  <si>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</si>
  <si>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</si>
  <si>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</si>
  <si>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</si>
  <si>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</si>
  <si>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</si>
  <si>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</si>
  <si>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</si>
  <si>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</si>
  <si>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</si>
  <si>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</si>
  <si>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</si>
  <si>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</si>
  <si>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</si>
  <si>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</si>
  <si>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</si>
  <si>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</si>
  <si>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</si>
  <si>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</si>
  <si>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</si>
  <si>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</si>
  <si>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</si>
  <si>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</si>
  <si>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</si>
  <si>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</si>
  <si>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</si>
  <si>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</si>
  <si>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</si>
  <si>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</si>
  <si>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</si>
  <si>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</si>
  <si>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</si>
  <si>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</si>
  <si>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</si>
  <si>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</si>
  <si>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</si>
  <si>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</si>
  <si>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</si>
  <si>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</si>
  <si>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</si>
  <si>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</si>
  <si>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</si>
  <si>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</si>
  <si>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</si>
  <si>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</si>
  <si>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</si>
  <si>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</si>
  <si>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</si>
  <si>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</si>
  <si>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</si>
  <si>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</si>
  <si>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</si>
  <si>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</si>
  <si>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</si>
  <si>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</si>
  <si>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</si>
  <si>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</si>
  <si>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</si>
  <si>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</si>
  <si>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</si>
  <si>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</si>
  <si>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</si>
  <si>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</si>
  <si>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</si>
  <si>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</si>
  <si>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</si>
  <si>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</si>
  <si>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</si>
  <si>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</si>
  <si>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</si>
  <si>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</si>
  <si>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</si>
  <si>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</si>
  <si>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</si>
  <si>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</si>
  <si>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</si>
  <si>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</si>
  <si>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</si>
  <si>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</si>
  <si>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</si>
  <si>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</si>
  <si>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</si>
  <si>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</si>
  <si>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</si>
  <si>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</si>
  <si>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</si>
  <si>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</si>
  <si>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</si>
  <si>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</si>
  <si>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</si>
  <si>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</si>
  <si>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</si>
  <si>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</si>
  <si>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</si>
  <si>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</si>
  <si>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</si>
  <si>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</si>
  <si>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</si>
  <si>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</si>
  <si>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</si>
  <si>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</si>
  <si>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</si>
  <si>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</si>
  <si>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</si>
  <si>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</si>
  <si>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</si>
  <si>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</si>
  <si>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</si>
  <si>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</si>
  <si>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</si>
  <si>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</si>
  <si>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</si>
  <si>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</si>
  <si>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</si>
  <si>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</si>
  <si>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</si>
  <si>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</si>
  <si>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</si>
  <si>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</si>
  <si>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</si>
  <si>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</si>
  <si>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</si>
  <si>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</si>
  <si>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</si>
  <si>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</si>
  <si>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</si>
  <si>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</si>
  <si>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</si>
  <si>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</si>
  <si>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</si>
  <si>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</si>
  <si>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</si>
  <si>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</si>
  <si>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</si>
  <si>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</si>
  <si>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</si>
  <si>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</si>
  <si>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</si>
  <si>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</si>
  <si>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</si>
  <si>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</si>
  <si>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</si>
  <si>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</si>
  <si>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</si>
  <si>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</si>
  <si>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</si>
  <si>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</si>
  <si>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</si>
  <si>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</si>
  <si>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</si>
  <si>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</si>
  <si>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</si>
  <si>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</si>
  <si>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</si>
  <si>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</si>
  <si>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</si>
  <si>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</si>
  <si>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</si>
  <si>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</si>
  <si>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</si>
  <si>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</si>
  <si>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</si>
  <si>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</si>
  <si>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</si>
  <si>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</si>
  <si>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</si>
  <si>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</si>
  <si>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</si>
  <si>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</si>
  <si>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</si>
  <si>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</si>
  <si>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</si>
  <si>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</si>
  <si>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</si>
  <si>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</si>
  <si>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</si>
  <si>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</si>
  <si>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</si>
  <si>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</si>
  <si>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</si>
  <si>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</si>
  <si>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</si>
  <si>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</si>
  <si>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</si>
  <si>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</si>
  <si>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</si>
  <si>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</si>
  <si>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</si>
  <si>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</si>
  <si>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</si>
  <si>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</si>
  <si>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</si>
  <si>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</si>
  <si>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</si>
  <si>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</si>
  <si>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</si>
  <si>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</si>
  <si>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</si>
  <si>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</si>
  <si>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</si>
  <si>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</si>
  <si>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</si>
  <si>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</si>
  <si>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</si>
  <si>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</si>
  <si>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</si>
  <si>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</si>
  <si>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</si>
  <si>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</si>
  <si>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</si>
  <si>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</si>
  <si>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</si>
  <si>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</si>
  <si>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</si>
  <si>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</si>
  <si>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</si>
  <si>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</si>
  <si>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</si>
  <si>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</si>
  <si>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</si>
  <si>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</si>
  <si>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</si>
  <si>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</si>
  <si>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</si>
  <si>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</si>
  <si>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</si>
  <si>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</si>
  <si>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</si>
  <si>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</si>
  <si>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</si>
  <si>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</si>
  <si>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</si>
  <si>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</si>
  <si>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</si>
  <si>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</si>
  <si>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</si>
  <si>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</si>
  <si>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</si>
  <si>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</si>
  <si>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</si>
  <si>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</si>
  <si>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</si>
  <si>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</si>
  <si>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</si>
  <si>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</si>
  <si>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</si>
  <si>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</si>
  <si>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</si>
  <si>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</si>
  <si>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</si>
  <si>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</si>
  <si>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</si>
  <si>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</si>
  <si>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</si>
  <si>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</si>
  <si>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</si>
  <si>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</si>
  <si>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</si>
  <si>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</si>
  <si>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</si>
  <si>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</si>
  <si>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</si>
  <si>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</si>
  <si>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</si>
  <si>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</si>
  <si>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</si>
  <si>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</si>
  <si>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</si>
  <si>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</si>
  <si>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</si>
  <si>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</si>
  <si>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</si>
  <si>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</si>
  <si>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</si>
  <si>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</si>
  <si>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</si>
  <si>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</si>
  <si>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</si>
  <si>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</si>
  <si>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</si>
  <si>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</si>
  <si>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</si>
  <si>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</si>
  <si>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</si>
  <si>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</si>
  <si>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</si>
  <si>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</si>
  <si>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</si>
  <si>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</si>
  <si>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</si>
  <si>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</si>
  <si>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</si>
  <si>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</si>
  <si>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</si>
  <si>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</si>
  <si>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</si>
  <si>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</si>
  <si>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</si>
  <si>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</si>
  <si>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</si>
  <si>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</si>
  <si>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</si>
  <si>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</si>
  <si>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</si>
  <si>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</si>
  <si>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</si>
  <si>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</si>
  <si>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</si>
  <si>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</si>
  <si>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</si>
  <si>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</si>
  <si>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</si>
  <si>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</si>
  <si>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</si>
  <si>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</si>
  <si>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</si>
  <si>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</si>
  <si>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</si>
  <si>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</si>
  <si>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</si>
  <si>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</si>
  <si>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</si>
  <si>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</si>
  <si>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</si>
  <si>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</si>
  <si>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</si>
  <si>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</si>
  <si>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</si>
  <si>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</si>
  <si>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</si>
  <si>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</si>
  <si>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</si>
  <si>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</si>
  <si>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</si>
  <si>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</si>
  <si>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</si>
  <si>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</si>
  <si>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</si>
  <si>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</si>
  <si>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</si>
  <si>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</si>
  <si>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</si>
  <si>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</si>
  <si>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</si>
  <si>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</si>
  <si>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</si>
  <si>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</si>
  <si>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</si>
  <si>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</si>
  <si>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</si>
  <si>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</si>
  <si>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</si>
  <si>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</si>
  <si>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</si>
  <si>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</si>
  <si>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</si>
  <si>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</si>
  <si>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</si>
  <si>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</si>
  <si>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</si>
  <si>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</si>
  <si>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</si>
  <si>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</si>
  <si>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</si>
  <si>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</si>
  <si>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</si>
  <si>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</si>
  <si>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</si>
  <si>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</si>
  <si>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</si>
  <si>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</si>
  <si>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</si>
  <si>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</si>
  <si>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</si>
  <si>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</si>
  <si>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</si>
  <si>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</si>
  <si>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</si>
  <si>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</si>
  <si>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</si>
  <si>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</si>
  <si>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</si>
  <si>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</si>
  <si>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</si>
  <si>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</si>
  <si>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</si>
  <si>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</si>
  <si>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</si>
  <si>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</si>
  <si>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</si>
  <si>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</si>
  <si>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</si>
  <si>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</si>
  <si>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</si>
  <si>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</si>
  <si>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</si>
  <si>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</si>
  <si>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</si>
  <si>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</si>
  <si>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</si>
  <si>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</si>
  <si>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</si>
  <si>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</si>
  <si>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</si>
  <si>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</si>
  <si>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</si>
  <si>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</si>
  <si>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</si>
  <si>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</si>
  <si>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</si>
  <si>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</si>
  <si>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</si>
  <si>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</si>
  <si>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</si>
  <si>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</si>
  <si>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</si>
  <si>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</si>
  <si>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</si>
  <si>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</si>
  <si>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</si>
  <si>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</si>
  <si>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</si>
  <si>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</si>
  <si>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</si>
  <si>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</si>
  <si>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</si>
  <si>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</si>
  <si>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</si>
  <si>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</si>
  <si>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</si>
  <si>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</si>
  <si>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</si>
  <si>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</si>
  <si>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</si>
  <si>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</si>
  <si>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</si>
  <si>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</si>
  <si>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</si>
  <si>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</si>
  <si>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</si>
  <si>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</si>
  <si>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</si>
  <si>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</si>
  <si>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</si>
  <si>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</si>
  <si>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</si>
  <si>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</si>
  <si>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</si>
  <si>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</si>
  <si>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</si>
  <si>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</si>
  <si>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</si>
  <si>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</si>
  <si>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</si>
  <si>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</si>
  <si>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</si>
  <si>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</si>
  <si>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</si>
  <si>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</si>
  <si>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</si>
  <si>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</si>
  <si>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</si>
  <si>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</si>
  <si>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</si>
  <si>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</si>
  <si>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</si>
  <si>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</si>
  <si>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</si>
  <si>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</si>
  <si>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</si>
  <si>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</si>
  <si>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</si>
  <si>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</si>
  <si>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</si>
  <si>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</si>
  <si>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</si>
  <si>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</si>
  <si>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</si>
  <si>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</si>
  <si>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</si>
  <si>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</si>
  <si>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</si>
  <si>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</si>
  <si>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</si>
  <si>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</si>
  <si>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</si>
  <si>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</si>
  <si>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</si>
  <si>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</si>
  <si>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</si>
  <si>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</si>
  <si>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</si>
  <si>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</si>
  <si>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</si>
  <si>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</si>
  <si>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</si>
  <si>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</si>
  <si>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</si>
  <si>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</si>
  <si>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</si>
  <si>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</si>
  <si>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</si>
  <si>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</si>
  <si>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</si>
  <si>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</si>
  <si>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</si>
  <si>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</si>
  <si>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</si>
  <si>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</si>
  <si>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</si>
  <si>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</si>
  <si>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</si>
  <si>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</si>
  <si>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</si>
  <si>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</si>
  <si>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</si>
  <si>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</si>
  <si>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</si>
  <si>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</si>
  <si>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</si>
  <si>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</si>
  <si>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</si>
  <si>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</si>
  <si>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</si>
  <si>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</si>
  <si>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</si>
  <si>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</si>
  <si>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</si>
  <si>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</si>
  <si>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</si>
  <si>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</si>
  <si>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</si>
  <si>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</si>
  <si>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</si>
  <si>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</si>
  <si>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</si>
  <si>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</si>
  <si>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</si>
  <si>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</si>
  <si>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</si>
  <si>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</si>
  <si>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</si>
  <si>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</si>
  <si>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</si>
  <si>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</si>
  <si>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</si>
  <si>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</si>
  <si>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</si>
  <si>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</si>
  <si>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</si>
  <si>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</si>
  <si>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</si>
  <si>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</si>
  <si>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</si>
  <si>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</si>
  <si>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</si>
  <si>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</si>
  <si>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</si>
  <si>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</si>
  <si>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</si>
  <si>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</si>
  <si>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</si>
  <si>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</si>
  <si>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</si>
  <si>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</si>
  <si>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</si>
  <si>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</si>
  <si>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</si>
  <si>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</si>
  <si>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</si>
  <si>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</si>
  <si>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</si>
  <si>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</si>
  <si>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</si>
  <si>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</si>
  <si>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</si>
  <si>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</si>
  <si>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</si>
  <si>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</si>
  <si>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</si>
  <si>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</si>
  <si>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</si>
  <si>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</si>
  <si>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</si>
  <si>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</si>
  <si>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</si>
  <si>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</si>
  <si>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</si>
  <si>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</si>
  <si>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</si>
  <si>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</si>
  <si>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</si>
  <si>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</si>
  <si>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</si>
  <si>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</si>
  <si>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</si>
  <si>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</si>
  <si>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</si>
  <si>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</si>
  <si>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</si>
  <si>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</si>
  <si>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</si>
  <si>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</si>
  <si>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</si>
  <si>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</si>
  <si>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</si>
  <si>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</si>
  <si>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</si>
  <si>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</si>
  <si>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</si>
  <si>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</si>
  <si>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</si>
  <si>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</si>
  <si>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</si>
  <si>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</si>
  <si>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</si>
  <si>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</si>
  <si>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</si>
  <si>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</si>
  <si>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</si>
  <si>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</si>
  <si>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</si>
  <si>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</si>
  <si>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</si>
  <si>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</si>
  <si>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</si>
  <si>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</si>
  <si>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</si>
  <si>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</si>
  <si>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</si>
  <si>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</si>
  <si>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</si>
  <si>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</si>
  <si>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</si>
  <si>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</si>
  <si>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</si>
  <si>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</si>
  <si>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</si>
  <si>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</si>
  <si>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</si>
  <si>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</si>
  <si>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</si>
  <si>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</si>
  <si>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</si>
  <si>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</si>
  <si>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</si>
  <si>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</si>
  <si>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</si>
  <si>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</si>
  <si>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</si>
  <si>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</si>
  <si>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</si>
  <si>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</si>
  <si>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</si>
  <si>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</si>
  <si>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</si>
  <si>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</si>
  <si>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</si>
  <si>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</si>
  <si>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</si>
  <si>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</si>
  <si>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</si>
  <si>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</si>
  <si>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</si>
  <si>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</si>
  <si>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</si>
  <si>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</si>
  <si>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</si>
  <si>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</si>
  <si>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</si>
  <si>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</si>
  <si>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</si>
  <si>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</si>
  <si>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</si>
  <si>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</si>
  <si>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</si>
  <si>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</si>
  <si>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</si>
  <si>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</si>
  <si>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</si>
  <si>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</si>
  <si>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</si>
  <si>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</si>
  <si>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</si>
  <si>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</si>
  <si>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</si>
  <si>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</si>
  <si>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</si>
  <si>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</si>
  <si>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</si>
  <si>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</si>
  <si>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</si>
  <si>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</si>
  <si>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</si>
  <si>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</si>
  <si>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</si>
  <si>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</si>
  <si>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</si>
  <si>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</si>
  <si>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</si>
  <si>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</si>
  <si>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</si>
  <si>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</si>
  <si>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</si>
  <si>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</si>
  <si>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</si>
  <si>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</si>
  <si>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</si>
  <si>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</si>
  <si>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</si>
  <si>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</si>
  <si>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</si>
  <si>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</si>
  <si>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</si>
  <si>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</si>
  <si>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</si>
  <si>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</si>
  <si>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</si>
  <si>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</si>
  <si>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</si>
  <si>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</si>
  <si>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</si>
  <si>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</si>
  <si>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</si>
  <si>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</si>
  <si>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</si>
  <si>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</si>
  <si>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</si>
  <si>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</si>
  <si>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</si>
  <si>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</si>
  <si>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</si>
  <si>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</si>
  <si>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</si>
  <si>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</si>
  <si>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</si>
  <si>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</si>
  <si>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</si>
  <si>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</si>
  <si>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</si>
  <si>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</si>
  <si>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</si>
  <si>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</si>
  <si>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</si>
  <si>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</si>
  <si>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</si>
  <si>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</si>
  <si>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</si>
  <si>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</si>
  <si>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</si>
  <si>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</si>
  <si>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</si>
  <si>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</si>
  <si>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</si>
  <si>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</si>
  <si>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</si>
  <si>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</si>
  <si>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</si>
  <si>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</si>
  <si>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</si>
  <si>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</si>
  <si>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</si>
  <si>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</si>
  <si>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</si>
  <si>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</si>
  <si>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</si>
  <si>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</si>
  <si>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</si>
  <si>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</si>
  <si>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</si>
  <si>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</si>
  <si>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</si>
  <si>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</si>
  <si>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</si>
  <si>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</si>
  <si>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</si>
  <si>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</si>
  <si>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</si>
  <si>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</si>
  <si>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</si>
  <si>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</si>
  <si>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</si>
  <si>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</si>
  <si>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</si>
  <si>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</si>
  <si>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</si>
  <si>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</si>
  <si>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</si>
  <si>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</si>
  <si>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</si>
  <si>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</si>
  <si>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</si>
  <si>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</si>
  <si>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</si>
  <si>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</si>
  <si>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</si>
  <si>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</si>
  <si>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</si>
  <si>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</si>
  <si>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</si>
  <si>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</si>
  <si>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</si>
  <si>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</si>
  <si>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</si>
  <si>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</si>
  <si>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</si>
  <si>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</si>
  <si>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</si>
  <si>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</si>
  <si>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</si>
  <si>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</si>
  <si>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</si>
  <si>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</si>
  <si>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</si>
  <si>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</si>
  <si>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</si>
  <si>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</si>
  <si>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</si>
  <si>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</si>
  <si>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</si>
  <si>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</si>
  <si>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</si>
  <si>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</si>
  <si>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</si>
  <si>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</si>
  <si>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</si>
  <si>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</si>
  <si>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</si>
  <si>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</si>
  <si>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</si>
  <si>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</si>
  <si>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</si>
  <si>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</si>
  <si>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</si>
  <si>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</si>
  <si>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</si>
  <si>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</si>
  <si>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</si>
  <si>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</si>
  <si>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</si>
  <si>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</si>
  <si>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</si>
  <si>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</si>
  <si>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</si>
  <si>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</si>
  <si>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</si>
  <si>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</si>
  <si>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</si>
  <si>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</si>
  <si>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</si>
  <si>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</si>
  <si>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</si>
  <si>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</si>
  <si>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</si>
  <si>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</si>
  <si>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</si>
  <si>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</si>
  <si>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</si>
  <si>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</si>
  <si>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</si>
  <si>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</si>
  <si>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</si>
  <si>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</si>
  <si>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</si>
  <si>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</si>
  <si>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</si>
  <si>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</si>
  <si>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</si>
  <si>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</si>
  <si>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</si>
  <si>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</si>
  <si>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</si>
  <si>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</si>
  <si>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</si>
  <si>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</si>
  <si>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</si>
  <si>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</si>
  <si>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</si>
  <si>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</si>
  <si>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</si>
  <si>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</si>
  <si>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</si>
  <si>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</si>
  <si>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</si>
  <si>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</si>
  <si>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</si>
  <si>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</si>
  <si>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</si>
  <si>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</si>
  <si>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</si>
  <si>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</si>
  <si>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</si>
  <si>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</si>
  <si>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</si>
  <si>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</si>
  <si>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</si>
  <si>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</si>
  <si>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</si>
  <si>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</si>
  <si>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</si>
  <si>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</si>
  <si>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</si>
  <si>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</si>
  <si>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</si>
  <si>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</si>
  <si>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</si>
  <si>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</si>
  <si>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</si>
  <si>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</si>
  <si>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</si>
  <si>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</si>
  <si>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</si>
  <si>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</si>
  <si>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</si>
  <si>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</si>
  <si>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</si>
  <si>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</si>
  <si>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</si>
  <si>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</si>
  <si>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</si>
  <si>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</si>
  <si>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</si>
  <si>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</si>
  <si>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</si>
  <si>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</si>
  <si>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</si>
  <si>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</si>
  <si>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</si>
  <si>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</si>
  <si>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</si>
  <si>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</si>
  <si>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</si>
  <si>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</si>
  <si>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</si>
  <si>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</si>
  <si>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</si>
  <si>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</si>
  <si>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</si>
  <si>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</si>
  <si>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</si>
  <si>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</si>
  <si>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</si>
  <si>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</si>
  <si>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</si>
  <si>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</si>
  <si>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</si>
  <si>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</si>
  <si>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</si>
  <si>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</si>
  <si>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</si>
  <si>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</si>
  <si>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</si>
  <si>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</si>
  <si>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</si>
  <si>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</si>
  <si>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</si>
  <si>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</si>
  <si>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</si>
  <si>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</si>
  <si>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</si>
  <si>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</si>
  <si>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</si>
  <si>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</si>
  <si>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</si>
  <si>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</si>
  <si>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</si>
  <si>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</si>
  <si>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</si>
  <si>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</si>
  <si>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</si>
  <si>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</si>
  <si>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</si>
  <si>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</si>
  <si>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</si>
  <si>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</si>
  <si>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</si>
  <si>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</si>
  <si>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</si>
  <si>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</si>
  <si>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</si>
  <si>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</si>
  <si>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</si>
  <si>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</si>
  <si>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</si>
  <si>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</si>
  <si>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</si>
  <si>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</si>
  <si>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</si>
  <si>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</si>
  <si>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</si>
  <si>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</si>
  <si>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</si>
  <si>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</si>
  <si>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</si>
  <si>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</si>
  <si>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</si>
  <si>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</si>
  <si>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</si>
  <si>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</si>
  <si>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</si>
  <si>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</si>
  <si>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</si>
  <si>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</si>
  <si>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</si>
  <si>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</si>
  <si>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</si>
  <si>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</si>
  <si>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</si>
  <si>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</si>
  <si>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</si>
  <si>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</si>
  <si>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</si>
  <si>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</si>
  <si>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</si>
  <si>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</si>
  <si>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</si>
  <si>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</si>
  <si>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</si>
  <si>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</si>
  <si>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</si>
  <si>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</si>
  <si>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</si>
  <si>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</si>
  <si>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</si>
  <si>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</si>
  <si>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</si>
  <si>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</si>
  <si>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</si>
  <si>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</si>
  <si>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</si>
  <si>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</si>
  <si>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</si>
  <si>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</si>
  <si>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</si>
  <si>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</si>
  <si>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</si>
  <si>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</si>
  <si>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</si>
  <si>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</si>
  <si>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</si>
  <si>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</si>
  <si>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</si>
  <si>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</si>
  <si>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</si>
  <si>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</si>
  <si>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</si>
  <si>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</si>
  <si>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</si>
  <si>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</si>
  <si>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</si>
  <si>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</si>
  <si>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</si>
  <si>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</si>
  <si>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</si>
  <si>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</si>
  <si>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</si>
  <si>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</si>
  <si>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</si>
  <si>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</si>
  <si>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</si>
  <si>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</si>
  <si>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</si>
  <si>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</si>
  <si>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</si>
  <si>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</si>
  <si>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</si>
  <si>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</si>
  <si>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</si>
  <si>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</si>
  <si>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</si>
  <si>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</si>
  <si>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</si>
  <si>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</si>
  <si>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</si>
  <si>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</si>
  <si>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</si>
  <si>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</si>
  <si>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</si>
  <si>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</si>
  <si>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</si>
  <si>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</si>
  <si>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</si>
  <si>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</si>
  <si>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</si>
  <si>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</si>
  <si>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</si>
  <si>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</si>
  <si>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</si>
  <si>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</si>
  <si>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</si>
  <si>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</si>
  <si>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</si>
  <si>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</si>
  <si>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</si>
  <si>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</si>
  <si>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</si>
  <si>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</si>
  <si>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</si>
  <si>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</si>
  <si>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</si>
  <si>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</si>
  <si>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</si>
  <si>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</si>
  <si>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</si>
  <si>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</si>
  <si>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</si>
  <si>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</si>
  <si>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</si>
  <si>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</si>
  <si>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</si>
  <si>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</si>
  <si>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</si>
  <si>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</si>
  <si>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</si>
  <si>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</si>
  <si>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</si>
  <si>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</si>
  <si>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</si>
  <si>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</si>
  <si>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</si>
  <si>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</si>
  <si>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</si>
  <si>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</si>
  <si>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</si>
  <si>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</si>
  <si>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</si>
  <si>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</si>
  <si>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</si>
  <si>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</si>
  <si>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</si>
  <si>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</si>
  <si>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</si>
  <si>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</si>
  <si>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</si>
  <si>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</si>
  <si>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</si>
  <si>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</si>
  <si>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</si>
  <si>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</si>
  <si>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</si>
  <si>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</si>
  <si>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</si>
  <si>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</si>
  <si>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</si>
  <si>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</si>
  <si>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</si>
  <si>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</si>
  <si>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</si>
  <si>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</si>
  <si>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</si>
  <si>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</si>
  <si>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</si>
  <si>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</si>
  <si>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</si>
  <si>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</si>
  <si>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</si>
  <si>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</si>
  <si>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</si>
  <si>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</si>
  <si>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</si>
  <si>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</si>
  <si>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</si>
  <si>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</si>
  <si>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</si>
  <si>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</si>
  <si>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</si>
  <si>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</si>
  <si>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</si>
  <si>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</si>
  <si>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</si>
  <si>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</si>
  <si>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</si>
  <si>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</si>
  <si>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</si>
  <si>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</si>
  <si>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</si>
  <si>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</si>
  <si>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</si>
  <si>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</si>
  <si>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</si>
  <si>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</si>
  <si>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</si>
  <si>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</si>
  <si>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</si>
  <si>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</si>
  <si>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</si>
  <si>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</si>
  <si>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</si>
  <si>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</si>
  <si>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</si>
  <si>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</si>
  <si>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</si>
  <si>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</si>
  <si>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</si>
  <si>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</si>
  <si>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</si>
  <si>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</si>
  <si>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</si>
  <si>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</si>
  <si>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</si>
  <si>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</si>
  <si>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</si>
  <si>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</si>
  <si>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</si>
  <si>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</si>
  <si>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</si>
  <si>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</si>
  <si>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</si>
  <si>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</si>
  <si>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</si>
  <si>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</si>
  <si>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</si>
  <si>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</si>
  <si>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</si>
  <si>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</si>
  <si>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</si>
  <si>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</si>
  <si>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</si>
  <si>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</si>
  <si>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</si>
  <si>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</si>
  <si>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</si>
  <si>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</si>
  <si>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</si>
  <si>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</si>
  <si>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</si>
  <si>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</si>
  <si>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</si>
  <si>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</si>
  <si>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</si>
  <si>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</si>
  <si>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</si>
  <si>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</si>
  <si>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</si>
  <si>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</si>
  <si>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</si>
  <si>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</si>
  <si>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</si>
  <si>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</si>
  <si>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</si>
  <si>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</si>
  <si>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</si>
  <si>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</si>
  <si>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</si>
  <si>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</si>
  <si>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</si>
  <si>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</si>
  <si>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</si>
  <si>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</si>
  <si>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</si>
  <si>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</si>
  <si>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</si>
  <si>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</si>
  <si>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</si>
  <si>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</si>
  <si>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</si>
  <si>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</si>
  <si>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</si>
  <si>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</si>
  <si>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</si>
  <si>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</si>
  <si>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</si>
  <si>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</si>
  <si>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</si>
  <si>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</si>
  <si>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</si>
  <si>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</si>
  <si>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</si>
  <si>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</si>
  <si>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</si>
  <si>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</si>
  <si>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</si>
  <si>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</si>
  <si>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</si>
  <si>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</si>
  <si>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</si>
  <si>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</si>
  <si>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</si>
  <si>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</si>
  <si>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</si>
  <si>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</si>
  <si>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</si>
  <si>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</si>
  <si>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</si>
  <si>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</si>
  <si>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</si>
  <si>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</si>
  <si>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</si>
  <si>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</si>
  <si>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</si>
  <si>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</si>
  <si>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</si>
  <si>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</si>
  <si>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</si>
  <si>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</si>
  <si>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</si>
  <si>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</si>
  <si>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</si>
  <si>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</si>
  <si>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</si>
  <si>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</si>
  <si>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</si>
  <si>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</si>
  <si>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</si>
  <si>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</si>
  <si>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</si>
  <si>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</si>
  <si>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</si>
  <si>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</si>
  <si>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</si>
  <si>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</si>
  <si>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</si>
  <si>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</si>
  <si>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</si>
  <si>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</si>
  <si>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</si>
  <si>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</si>
  <si>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</si>
  <si>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</si>
  <si>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</si>
  <si>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</si>
  <si>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</si>
  <si>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</si>
  <si>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</si>
  <si>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</si>
  <si>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</si>
  <si>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</si>
  <si>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</si>
  <si>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</si>
  <si>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</si>
  <si>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</si>
  <si>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</si>
  <si>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</si>
  <si>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</si>
  <si>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</si>
  <si>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</si>
  <si>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</si>
  <si>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</si>
  <si>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</si>
  <si>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</si>
  <si>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</si>
  <si>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</si>
  <si>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</si>
  <si>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</si>
  <si>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</si>
  <si>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</si>
  <si>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</si>
  <si>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</si>
  <si>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</si>
  <si>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</si>
  <si>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</si>
  <si>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</si>
  <si>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</si>
  <si>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</si>
  <si>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</si>
  <si>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</si>
  <si>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</si>
  <si>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</si>
  <si>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</si>
  <si>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</si>
  <si>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</si>
  <si>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</si>
  <si>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</si>
  <si>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</si>
  <si>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</si>
  <si>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</si>
  <si>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</si>
  <si>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</si>
  <si>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</si>
  <si>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</si>
  <si>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</si>
  <si>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</si>
  <si>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</si>
  <si>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</si>
  <si>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</si>
  <si>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</si>
  <si>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</si>
  <si>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</si>
  <si>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</si>
  <si>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</si>
  <si>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</si>
  <si>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</si>
  <si>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</si>
  <si>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</si>
  <si>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</si>
  <si>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</si>
  <si>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</si>
  <si>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</si>
  <si>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</si>
  <si>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</si>
  <si>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</si>
  <si>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</si>
  <si>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</si>
  <si>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</si>
  <si>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</si>
  <si>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</si>
  <si>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</si>
  <si>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</si>
  <si>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</si>
  <si>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</si>
  <si>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</si>
  <si>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</si>
  <si>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</si>
  <si>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</si>
  <si>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</si>
  <si>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</si>
  <si>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</si>
  <si>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</si>
  <si>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</si>
  <si>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</si>
  <si>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</si>
  <si>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</si>
  <si>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</si>
  <si>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</si>
  <si>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</si>
  <si>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</si>
  <si>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</si>
  <si>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</si>
  <si>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</si>
  <si>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</si>
  <si>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</si>
  <si>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</si>
  <si>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</si>
  <si>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</si>
  <si>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</si>
  <si>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</si>
  <si>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</si>
  <si>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</si>
  <si>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</si>
  <si>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</si>
  <si>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</si>
  <si>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</si>
  <si>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</si>
  <si>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</si>
  <si>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</si>
  <si>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</si>
  <si>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</si>
  <si>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</si>
  <si>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</si>
  <si>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</si>
  <si>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</si>
  <si>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</si>
  <si>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</si>
  <si>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</si>
  <si>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</si>
  <si>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</si>
  <si>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</si>
  <si>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</si>
  <si>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</si>
  <si>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</si>
  <si>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</si>
  <si>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</si>
  <si>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</si>
  <si>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</si>
  <si>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</si>
  <si>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</si>
  <si>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</si>
  <si>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</si>
  <si>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</si>
  <si>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</si>
  <si>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</si>
  <si>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</si>
  <si>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</si>
  <si>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</si>
  <si>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</si>
  <si>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</si>
  <si>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</si>
  <si>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</si>
  <si>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</si>
  <si>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</si>
  <si>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</si>
  <si>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</si>
  <si>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</si>
  <si>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</si>
  <si>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</si>
  <si>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</si>
  <si>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</si>
  <si>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</si>
  <si>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</si>
  <si>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</si>
  <si>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</si>
  <si>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</si>
  <si>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</si>
  <si>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</si>
  <si>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</si>
  <si>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</si>
  <si>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</si>
  <si>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</si>
  <si>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</si>
  <si>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</si>
  <si>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</si>
  <si>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</si>
  <si>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</si>
  <si>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</si>
  <si>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</si>
  <si>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</si>
  <si>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</si>
  <si>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</si>
  <si>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</si>
  <si>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</si>
  <si>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</si>
  <si>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</si>
  <si>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</si>
  <si>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</si>
  <si>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</si>
  <si>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</si>
  <si>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</si>
  <si>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</si>
  <si>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</si>
  <si>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</si>
  <si>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</si>
  <si>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</si>
  <si>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</si>
  <si>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</si>
  <si>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</si>
  <si>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</si>
  <si>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</si>
  <si>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</si>
  <si>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</si>
  <si>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</si>
  <si>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</si>
  <si>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</si>
  <si>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</si>
  <si>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</si>
  <si>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</si>
  <si>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</si>
  <si>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</si>
  <si>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</si>
  <si>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</si>
  <si>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</si>
  <si>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</si>
  <si>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</si>
  <si>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</si>
  <si>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</si>
  <si>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</si>
  <si>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</si>
  <si>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</si>
  <si>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</si>
  <si>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</si>
  <si>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</si>
  <si>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</si>
  <si>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</si>
  <si>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</si>
  <si>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</si>
  <si>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</si>
  <si>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</si>
  <si>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</si>
  <si>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</si>
  <si>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</si>
  <si>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</si>
  <si>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</si>
  <si>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</si>
  <si>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</si>
  <si>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</si>
  <si>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</si>
  <si>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</si>
  <si>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</si>
  <si>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</si>
  <si>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</si>
  <si>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</si>
  <si>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</si>
  <si>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</si>
  <si>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</si>
  <si>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</si>
  <si>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</si>
  <si>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</si>
  <si>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</si>
  <si>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</si>
  <si>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</si>
  <si>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</si>
  <si>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</si>
  <si>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</si>
  <si>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</si>
  <si>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</si>
  <si>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</si>
  <si>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</si>
  <si>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</si>
  <si>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</si>
  <si>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</si>
  <si>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</si>
  <si>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</si>
  <si>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</si>
  <si>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</si>
  <si>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</si>
  <si>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</si>
  <si>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</si>
  <si>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</si>
  <si>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</si>
  <si>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</si>
  <si>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</si>
  <si>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</si>
  <si>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</si>
  <si>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</si>
  <si>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</si>
  <si>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</si>
  <si>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</si>
  <si>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</si>
  <si>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</si>
  <si>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</si>
  <si>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</si>
  <si>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</si>
  <si>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</si>
  <si>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</si>
  <si>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</si>
  <si>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</si>
  <si>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</si>
  <si>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</si>
  <si>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</si>
  <si>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</si>
  <si>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</si>
  <si>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</si>
  <si>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</si>
  <si>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</si>
  <si>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</si>
  <si>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</si>
  <si>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</si>
  <si>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</si>
  <si>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</si>
  <si>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</si>
  <si>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</si>
  <si>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</si>
  <si>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</si>
  <si>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</si>
  <si>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</si>
  <si>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</si>
  <si>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</si>
  <si>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</si>
  <si>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</si>
  <si>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</si>
  <si>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</si>
  <si>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</si>
  <si>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</si>
  <si>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</si>
  <si>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</si>
  <si>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</si>
  <si>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</si>
  <si>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</si>
  <si>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</si>
  <si>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</si>
  <si>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</si>
  <si>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</si>
  <si>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</si>
  <si>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</si>
  <si>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</si>
  <si>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</si>
  <si>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</si>
  <si>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</si>
  <si>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</si>
  <si>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</si>
  <si>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</si>
  <si>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</si>
  <si>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</si>
  <si>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</si>
  <si>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</si>
  <si>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</si>
  <si>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</si>
  <si>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</si>
  <si>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</si>
  <si>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</si>
  <si>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</si>
  <si>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</si>
  <si>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</si>
  <si>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</si>
  <si>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</si>
  <si>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</si>
  <si>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</si>
  <si>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</si>
  <si>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</si>
  <si>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</si>
  <si>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</si>
  <si>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</si>
  <si>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</si>
  <si>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</si>
  <si>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</si>
  <si>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</si>
  <si>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</si>
  <si>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</si>
  <si>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</si>
  <si>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</si>
  <si>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</si>
  <si>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</si>
  <si>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</si>
  <si>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</si>
  <si>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</si>
  <si>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</si>
  <si>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</si>
  <si>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</si>
  <si>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</si>
  <si>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</si>
  <si>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</si>
  <si>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</si>
  <si>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</si>
  <si>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</si>
  <si>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</si>
  <si>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</si>
  <si>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</si>
  <si>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</si>
  <si>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</si>
  <si>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</si>
  <si>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</si>
  <si>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</si>
  <si>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</si>
  <si>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</si>
  <si>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</si>
  <si>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</si>
  <si>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</si>
  <si>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</si>
  <si>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</si>
  <si>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</si>
  <si>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</si>
  <si>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</si>
  <si>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</si>
  <si>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</si>
  <si>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</si>
  <si>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</si>
  <si>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</si>
  <si>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</si>
  <si>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</si>
  <si>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</si>
  <si>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</si>
  <si>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</si>
  <si>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</si>
  <si>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</si>
  <si>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</si>
  <si>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</si>
  <si>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</si>
  <si>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</si>
  <si>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</si>
  <si>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</si>
  <si>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</si>
  <si>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</si>
  <si>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</si>
  <si>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</si>
  <si>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</si>
  <si>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</si>
  <si>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</si>
  <si>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</si>
  <si>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</si>
  <si>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</si>
  <si>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</si>
  <si>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</si>
  <si>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</si>
  <si>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</si>
  <si>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</si>
  <si>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</si>
  <si>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</si>
  <si>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</si>
  <si>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</si>
  <si>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</si>
  <si>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</si>
  <si>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</si>
  <si>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</si>
  <si>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</si>
  <si>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</si>
  <si>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</si>
  <si>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</si>
  <si>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</si>
  <si>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</si>
  <si>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</si>
  <si>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</si>
  <si>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</si>
  <si>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</si>
  <si>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</si>
  <si>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</si>
  <si>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</si>
  <si>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</si>
  <si>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</si>
  <si>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</si>
  <si>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</si>
  <si>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</si>
  <si>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</si>
  <si>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</si>
  <si>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</si>
  <si>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</si>
  <si>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</si>
  <si>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</si>
  <si>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</si>
  <si>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</si>
  <si>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</si>
  <si>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</si>
  <si>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</si>
  <si>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</si>
  <si>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</si>
  <si>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</si>
  <si>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</si>
  <si>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</si>
  <si>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</si>
  <si>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</si>
  <si>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</si>
  <si>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</si>
  <si>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</si>
  <si>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</si>
  <si>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</si>
  <si>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</si>
  <si>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</si>
  <si>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</si>
  <si>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</si>
  <si>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</si>
  <si>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</si>
  <si>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</si>
  <si>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</si>
  <si>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</si>
  <si>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</si>
  <si>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</si>
  <si>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</si>
  <si>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</si>
  <si>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</si>
  <si>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</si>
  <si>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</si>
  <si>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</si>
  <si>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</si>
  <si>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</si>
  <si>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</si>
  <si>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</si>
  <si>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</si>
  <si>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</si>
  <si>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</si>
  <si>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</si>
  <si>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</si>
  <si>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</si>
  <si>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</si>
  <si>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</si>
  <si>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</si>
  <si>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</si>
  <si>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</si>
  <si>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</si>
  <si>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</si>
  <si>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</si>
  <si>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</si>
  <si>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</si>
  <si>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</si>
  <si>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</si>
  <si>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</si>
  <si>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</si>
  <si>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</si>
  <si>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</si>
  <si>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</si>
  <si>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</si>
  <si>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</si>
  <si>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</si>
  <si>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</si>
  <si>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</si>
  <si>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</si>
  <si>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</si>
  <si>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</si>
  <si>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</si>
  <si>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</si>
  <si>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</si>
  <si>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</si>
  <si>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</si>
  <si>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</si>
  <si>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</si>
  <si>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</si>
  <si>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</si>
  <si>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</si>
  <si>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</si>
  <si>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</si>
  <si>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</si>
  <si>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</si>
  <si>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</si>
  <si>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</si>
  <si>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</si>
  <si>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</si>
  <si>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</si>
  <si>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</si>
  <si>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</si>
  <si>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</si>
  <si>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</si>
  <si>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</si>
  <si>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</si>
  <si>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</si>
  <si>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</si>
  <si>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</si>
  <si>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</si>
  <si>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</si>
  <si>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</si>
  <si>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</si>
  <si>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</si>
  <si>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</si>
  <si>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</si>
  <si>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</si>
  <si>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</si>
  <si>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</si>
  <si>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</si>
  <si>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</si>
  <si>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</si>
  <si>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</si>
  <si>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</si>
  <si>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</si>
  <si>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</si>
  <si>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</si>
  <si>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</si>
  <si>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</si>
  <si>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</si>
  <si>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</si>
  <si>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</si>
  <si>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</si>
  <si>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</si>
  <si>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</si>
  <si>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</si>
  <si>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</si>
  <si>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</si>
  <si>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</si>
  <si>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</si>
  <si>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</si>
  <si>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</si>
  <si>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</si>
  <si>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</si>
  <si>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</si>
  <si>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</si>
  <si>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</si>
  <si>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</si>
  <si>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</si>
  <si>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</si>
  <si>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</si>
  <si>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</si>
  <si>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</si>
  <si>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</si>
  <si>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</si>
  <si>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</si>
  <si>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</si>
  <si>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</si>
  <si>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</si>
  <si>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</si>
  <si>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</si>
  <si>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</si>
  <si>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</si>
  <si>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</si>
  <si>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</si>
  <si>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</si>
  <si>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</si>
  <si>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</si>
  <si>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</si>
  <si>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</si>
  <si>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</si>
  <si>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</si>
  <si>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</si>
  <si>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</si>
  <si>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</si>
  <si>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</si>
  <si>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</si>
  <si>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</si>
  <si>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</si>
  <si>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</si>
  <si>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</si>
  <si>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</si>
  <si>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</si>
  <si>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</si>
  <si>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</si>
  <si>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</si>
  <si>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</si>
  <si>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</si>
  <si>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</si>
  <si>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</si>
  <si>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</si>
  <si>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</si>
  <si>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</si>
  <si>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</si>
  <si>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</si>
  <si>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</si>
  <si>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</si>
  <si>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</si>
  <si>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</si>
  <si>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</si>
  <si>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</si>
  <si>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</si>
  <si>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</si>
  <si>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</si>
  <si>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</si>
  <si>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</si>
  <si>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</si>
  <si>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</si>
  <si>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</si>
  <si>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</si>
  <si>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</si>
  <si>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</si>
  <si>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</si>
  <si>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</si>
  <si>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</si>
  <si>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</si>
  <si>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</si>
  <si>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</si>
  <si>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</si>
  <si>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</si>
  <si>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</si>
  <si>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</si>
  <si>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</si>
  <si>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</si>
  <si>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</si>
  <si>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</si>
  <si>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</si>
  <si>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</si>
  <si>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</si>
  <si>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</si>
  <si>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</si>
  <si>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</si>
  <si>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</si>
  <si>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</si>
  <si>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</si>
  <si>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</si>
  <si>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</si>
  <si>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</si>
  <si>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</si>
  <si>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</si>
  <si>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</si>
  <si>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</si>
  <si>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</si>
  <si>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</si>
  <si>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</si>
  <si>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</si>
  <si>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</si>
  <si>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</si>
  <si>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</si>
  <si>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</si>
  <si>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</si>
  <si>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</si>
  <si>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</si>
  <si>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</si>
  <si>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</si>
  <si>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</si>
  <si>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</si>
  <si>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</si>
  <si>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</si>
  <si>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</si>
  <si>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</si>
  <si>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</si>
  <si>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</si>
  <si>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</si>
  <si>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</si>
  <si>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</si>
  <si>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</si>
  <si>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</si>
  <si>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</si>
  <si>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</si>
  <si>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</si>
  <si>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</si>
  <si>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</si>
  <si>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</si>
  <si>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</si>
  <si>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</si>
  <si>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</si>
  <si>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</si>
  <si>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</si>
  <si>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</si>
  <si>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</si>
  <si>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</si>
  <si>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</si>
  <si>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</si>
  <si>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</si>
  <si>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</si>
  <si>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</si>
  <si>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</si>
  <si>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</si>
  <si>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</si>
  <si>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</si>
  <si>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</si>
  <si>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</si>
  <si>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</si>
  <si>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</si>
  <si>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</si>
  <si>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</si>
  <si>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</si>
  <si>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</si>
  <si>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</si>
  <si>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</si>
  <si>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</si>
  <si>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</si>
  <si>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</si>
  <si>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</si>
  <si>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</si>
  <si>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</si>
  <si>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</si>
  <si>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</si>
  <si>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</si>
  <si>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</si>
  <si>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</si>
  <si>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</si>
  <si>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</si>
  <si>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</si>
  <si>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</si>
  <si>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</si>
  <si>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</si>
  <si>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</si>
  <si>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</si>
  <si>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</si>
  <si>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</si>
  <si>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</si>
  <si>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</si>
  <si>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</si>
  <si>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</si>
  <si>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</si>
  <si>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</si>
  <si>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</si>
  <si>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</si>
  <si>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</si>
  <si>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</si>
  <si>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</si>
  <si>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</si>
  <si>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</si>
  <si>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</si>
  <si>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</si>
  <si>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</si>
  <si>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</si>
  <si>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</si>
  <si>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</si>
  <si>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</si>
  <si>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</si>
  <si>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</si>
  <si>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</si>
  <si>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</si>
  <si>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</si>
  <si>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</si>
  <si>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</si>
  <si>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</si>
  <si>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</si>
  <si>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</si>
  <si>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</si>
  <si>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</si>
  <si>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</si>
  <si>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</si>
  <si>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</si>
  <si>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</si>
  <si>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</si>
  <si>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</si>
  <si>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</si>
  <si>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</si>
  <si>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</si>
  <si>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</si>
  <si>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</si>
  <si>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</si>
  <si>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</si>
  <si>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</si>
  <si>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</si>
  <si>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</si>
  <si>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</si>
  <si>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</si>
  <si>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</si>
  <si>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</si>
  <si>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</si>
  <si>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</si>
  <si>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</si>
  <si>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</si>
  <si>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</si>
  <si>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</si>
  <si>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</si>
  <si>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</si>
  <si>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</si>
  <si>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</si>
  <si>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</si>
  <si>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</si>
  <si>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</si>
  <si>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</si>
  <si>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</si>
  <si>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</si>
  <si>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</si>
  <si>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</si>
  <si>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</si>
  <si>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</si>
  <si>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</si>
  <si>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</si>
  <si>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</si>
  <si>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</si>
  <si>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</si>
  <si>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</si>
  <si>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</si>
  <si>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</si>
  <si>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</si>
  <si>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</si>
  <si>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</si>
  <si>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</si>
  <si>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</si>
  <si>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</si>
  <si>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</si>
  <si>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</si>
  <si>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</si>
  <si>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</si>
  <si>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</si>
  <si>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</si>
  <si>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</si>
  <si>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</si>
  <si>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</si>
  <si>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</si>
  <si>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</si>
  <si>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</si>
  <si>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</si>
  <si>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</si>
  <si>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</si>
  <si>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</si>
  <si>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</si>
  <si>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</si>
  <si>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</si>
  <si>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</si>
  <si>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</si>
  <si>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</si>
  <si>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</si>
  <si>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</si>
  <si>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</si>
  <si>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</si>
  <si>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</si>
  <si>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</si>
  <si>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</si>
  <si>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</si>
  <si>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</si>
  <si>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</si>
  <si>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</si>
  <si>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</si>
  <si>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</si>
  <si>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</si>
  <si>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</si>
  <si>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</si>
  <si>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</si>
  <si>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</si>
  <si>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</si>
  <si>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</si>
  <si>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</si>
  <si>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</si>
  <si>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</si>
  <si>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</si>
  <si>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</si>
  <si>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</si>
  <si>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</si>
  <si>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</si>
  <si>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</si>
  <si>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</si>
  <si>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</si>
  <si>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</si>
  <si>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</si>
  <si>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</si>
  <si>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</si>
  <si>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</si>
  <si>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</si>
  <si>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</si>
  <si>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</si>
  <si>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</si>
  <si>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</si>
  <si>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</si>
  <si>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</si>
  <si>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</si>
  <si>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</si>
  <si>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</si>
  <si>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</si>
  <si>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</si>
  <si>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</si>
  <si>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</si>
  <si>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</si>
  <si>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</si>
  <si>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</si>
  <si>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</si>
  <si>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</si>
  <si>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</si>
  <si>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</si>
  <si>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</si>
  <si>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</si>
  <si>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</si>
  <si>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</si>
  <si>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</si>
  <si>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</si>
  <si>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</si>
  <si>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</si>
  <si>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</si>
  <si>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</si>
  <si>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</si>
  <si>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</si>
  <si>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</si>
  <si>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</si>
  <si>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</si>
  <si>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</si>
  <si>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</si>
  <si>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</si>
  <si>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</si>
  <si>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</si>
  <si>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</si>
  <si>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</si>
  <si>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</si>
  <si>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</si>
  <si>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</si>
  <si>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</si>
  <si>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</si>
  <si>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</si>
  <si>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</si>
  <si>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</si>
  <si>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</si>
  <si>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</si>
  <si>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</si>
  <si>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</si>
  <si>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</si>
  <si>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</si>
  <si>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</si>
  <si>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</si>
  <si>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</si>
  <si>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</si>
  <si>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</si>
  <si>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</si>
  <si>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</si>
  <si>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</si>
  <si>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</si>
  <si>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</si>
  <si>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</si>
  <si>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</si>
  <si>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</si>
  <si>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</si>
  <si>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</si>
  <si>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</si>
  <si>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</si>
  <si>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</si>
  <si>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</si>
  <si>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</si>
  <si>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</si>
  <si>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</si>
  <si>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</si>
  <si>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</si>
  <si>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</si>
  <si>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</si>
  <si>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</si>
  <si>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</si>
  <si>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</si>
  <si>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</si>
  <si>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</si>
  <si>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</si>
  <si>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</si>
  <si>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</si>
  <si>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</si>
  <si>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</si>
  <si>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</si>
  <si>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</si>
  <si>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</si>
  <si>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</si>
  <si>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</si>
  <si>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</si>
  <si>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</si>
  <si>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</si>
  <si>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</si>
  <si>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</si>
  <si>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</si>
  <si>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</si>
  <si>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</si>
  <si>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</si>
  <si>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</si>
  <si>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</si>
  <si>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</si>
  <si>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</si>
  <si>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</si>
  <si>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</si>
  <si>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</si>
  <si>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</si>
  <si>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</si>
  <si>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</si>
  <si>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</si>
  <si>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</si>
  <si>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</si>
  <si>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</si>
  <si>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</si>
  <si>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</si>
  <si>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</si>
  <si>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</si>
  <si>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</si>
  <si>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</si>
  <si>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</si>
  <si>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</si>
  <si>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</si>
  <si>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</si>
  <si>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</si>
  <si>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</si>
  <si>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</si>
  <si>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</si>
  <si>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</si>
  <si>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</si>
  <si>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</si>
  <si>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</si>
  <si>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</si>
  <si>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</si>
  <si>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</si>
  <si>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</si>
  <si>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</si>
  <si>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</si>
  <si>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</si>
  <si>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</si>
  <si>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</si>
  <si>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</si>
  <si>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</si>
  <si>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</si>
  <si>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</si>
  <si>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</si>
  <si>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</si>
  <si>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</si>
  <si>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</si>
  <si>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</si>
  <si>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</si>
  <si>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</si>
  <si>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</si>
  <si>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</si>
  <si>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</si>
  <si>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</si>
  <si>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</si>
  <si>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</si>
  <si>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</si>
  <si>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</si>
  <si>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</si>
  <si>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</si>
  <si>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</si>
  <si>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</si>
  <si>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</si>
  <si>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</si>
  <si>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</si>
  <si>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</si>
  <si>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</si>
  <si>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</si>
  <si>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</si>
  <si>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</si>
  <si>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</si>
  <si>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</si>
  <si>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</si>
  <si>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</si>
  <si>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</si>
  <si>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</si>
  <si>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</si>
  <si>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</si>
  <si>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</si>
  <si>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</si>
  <si>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</si>
  <si>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</si>
  <si>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</si>
  <si>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</si>
  <si>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</si>
  <si>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</si>
  <si>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</si>
  <si>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</si>
  <si>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</si>
  <si>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</si>
  <si>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</si>
  <si>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</si>
  <si>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</si>
  <si>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</si>
  <si>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</si>
  <si>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</si>
  <si>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</si>
  <si>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</si>
  <si>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</si>
  <si>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</si>
  <si>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</si>
  <si>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</si>
  <si>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</si>
  <si>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</si>
  <si>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</si>
  <si>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</si>
  <si>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</si>
  <si>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</si>
  <si>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</si>
  <si>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</si>
  <si>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</si>
  <si>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</si>
  <si>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</si>
  <si>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</si>
  <si>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</si>
  <si>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</si>
  <si>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</si>
  <si>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</si>
  <si>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</si>
  <si>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</si>
  <si>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</si>
  <si>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</si>
  <si>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</si>
  <si>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</si>
  <si>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</si>
  <si>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</si>
  <si>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</si>
  <si>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</si>
  <si>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</si>
  <si>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</si>
  <si>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</si>
  <si>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</si>
  <si>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</si>
  <si>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</si>
  <si>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</si>
  <si>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</si>
  <si>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</si>
  <si>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</si>
  <si>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</si>
  <si>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</si>
  <si>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</si>
  <si>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</si>
  <si>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</si>
  <si>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</si>
  <si>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</si>
  <si>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</si>
  <si>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</si>
  <si>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</si>
  <si>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</si>
  <si>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</si>
  <si>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</si>
  <si>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</si>
  <si>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</si>
  <si>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</si>
  <si>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</si>
  <si>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</si>
  <si>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</si>
  <si>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</si>
  <si>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</si>
  <si>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</si>
  <si>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</si>
  <si>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</si>
  <si>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</si>
  <si>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</si>
  <si>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</si>
  <si>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</si>
  <si>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</si>
  <si>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</si>
  <si>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</si>
  <si>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</si>
  <si>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</si>
  <si>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</si>
  <si>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</si>
  <si>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</si>
  <si>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</si>
  <si>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</si>
  <si>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</si>
  <si>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</si>
  <si>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</si>
  <si>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</si>
  <si>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</si>
  <si>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</si>
  <si>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</si>
  <si>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</si>
  <si>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</si>
  <si>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</si>
  <si>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</si>
  <si>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</si>
  <si>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</si>
  <si>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</si>
  <si>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</si>
  <si>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</si>
  <si>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</si>
  <si>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</si>
  <si>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</si>
  <si>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</si>
  <si>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</si>
  <si>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</si>
  <si>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</si>
  <si>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</si>
  <si>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</si>
  <si>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</si>
  <si>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</si>
  <si>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</si>
  <si>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</si>
  <si>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</si>
  <si>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</si>
  <si>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</si>
  <si>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</si>
  <si>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</si>
  <si>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</si>
  <si>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</si>
  <si>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</si>
  <si>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</si>
  <si>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</si>
  <si>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</si>
  <si>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</si>
  <si>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</si>
  <si>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</si>
  <si>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</si>
  <si>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</si>
  <si>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</si>
  <si>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</si>
  <si>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</si>
  <si>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</si>
  <si>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</si>
  <si>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</si>
  <si>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</si>
  <si>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</si>
  <si>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</si>
  <si>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</si>
  <si>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</si>
  <si>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</si>
  <si>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</si>
  <si>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</si>
  <si>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</si>
  <si>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</si>
  <si>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</si>
  <si>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</si>
  <si>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</si>
  <si>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</si>
  <si>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</si>
  <si>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</si>
  <si>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</si>
  <si>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</si>
  <si>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</si>
  <si>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</si>
  <si>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</si>
  <si>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</si>
  <si>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</si>
  <si>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</si>
  <si>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</si>
  <si>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</si>
  <si>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</si>
  <si>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</si>
  <si>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</si>
  <si>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</si>
  <si>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</si>
  <si>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</si>
  <si>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</si>
  <si>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</si>
  <si>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</si>
  <si>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</si>
  <si>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</si>
  <si>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</si>
  <si>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</si>
  <si>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</si>
  <si>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</si>
  <si>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</si>
  <si>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</si>
  <si>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</si>
  <si>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</si>
  <si>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</si>
  <si>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</si>
  <si>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</si>
  <si>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</si>
  <si>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</si>
  <si>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</si>
  <si>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</si>
  <si>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</si>
  <si>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</si>
  <si>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</si>
  <si>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</si>
  <si>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</si>
  <si>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</si>
  <si>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</si>
  <si>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</si>
  <si>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</si>
  <si>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</si>
  <si>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</si>
  <si>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</si>
  <si>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</si>
  <si>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</si>
  <si>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</si>
  <si>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</si>
  <si>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</si>
  <si>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</si>
  <si>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</si>
  <si>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</si>
  <si>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</si>
  <si>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</si>
  <si>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</si>
  <si>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</si>
  <si>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</si>
  <si>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</si>
  <si>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</si>
  <si>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</si>
  <si>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</si>
  <si>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</si>
  <si>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</si>
  <si>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</si>
  <si>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</si>
  <si>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</si>
  <si>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</si>
  <si>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</si>
  <si>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</si>
  <si>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</si>
  <si>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</si>
  <si>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</si>
  <si>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</si>
  <si>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</si>
  <si>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</si>
  <si>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</si>
  <si>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</si>
  <si>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</si>
  <si>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</si>
  <si>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</si>
  <si>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</si>
  <si>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</si>
  <si>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</si>
  <si>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</si>
  <si>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</si>
  <si>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</si>
  <si>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</si>
  <si>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</si>
  <si>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</si>
  <si>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</si>
  <si>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</si>
  <si>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</si>
  <si>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</si>
  <si>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</si>
  <si>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</si>
  <si>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</si>
  <si>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</si>
  <si>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</si>
  <si>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</si>
  <si>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</si>
  <si>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</si>
  <si>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</si>
  <si>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</si>
  <si>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</si>
  <si>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</si>
  <si>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</si>
  <si>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</si>
  <si>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</si>
  <si>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</si>
  <si>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</si>
  <si>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</si>
  <si>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</si>
  <si>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</si>
  <si>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</si>
  <si>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</si>
  <si>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</si>
  <si>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</si>
  <si>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</si>
  <si>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</si>
  <si>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</si>
  <si>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</si>
  <si>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</si>
  <si>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</si>
  <si>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</si>
  <si>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</si>
  <si>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</si>
  <si>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</si>
  <si>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</si>
  <si>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</si>
  <si>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</si>
  <si>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</si>
  <si>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</si>
  <si>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</si>
  <si>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</si>
  <si>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</si>
  <si>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</si>
  <si>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</si>
  <si>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</si>
  <si>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</si>
  <si>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</si>
  <si>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</si>
  <si>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</si>
  <si>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</si>
  <si>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</si>
  <si>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</si>
  <si>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</si>
  <si>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</si>
  <si>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</si>
  <si>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</si>
  <si>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</si>
  <si>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</si>
  <si>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</si>
  <si>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</si>
  <si>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</si>
  <si>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</si>
  <si>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</si>
  <si>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</si>
  <si>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</si>
  <si>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</si>
  <si>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</si>
  <si>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</si>
  <si>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</si>
  <si>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</si>
  <si>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</si>
  <si>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</si>
  <si>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</si>
  <si>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</si>
  <si>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</si>
  <si>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</si>
  <si>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</si>
  <si>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</si>
  <si>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</si>
  <si>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</si>
  <si>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</si>
  <si>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</si>
  <si>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</si>
  <si>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</si>
  <si>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</si>
  <si>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</si>
  <si>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</si>
  <si>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</si>
  <si>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</si>
  <si>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</si>
  <si>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</si>
  <si>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</si>
  <si>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</si>
  <si>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</si>
  <si>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</si>
  <si>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</si>
  <si>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</si>
  <si>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</si>
  <si>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</si>
  <si>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</si>
  <si>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</si>
  <si>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</si>
  <si>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</si>
  <si>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</si>
  <si>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</si>
  <si>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</si>
  <si>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</si>
  <si>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</si>
  <si>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</si>
  <si>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</si>
  <si>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</si>
  <si>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</si>
  <si>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</si>
  <si>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</si>
  <si>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</si>
  <si>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</si>
  <si>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</si>
  <si>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</si>
  <si>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</si>
  <si>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</si>
  <si>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</si>
  <si>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</si>
  <si>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</si>
  <si>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</si>
  <si>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</si>
  <si>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</si>
  <si>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</si>
  <si>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</si>
  <si>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</si>
  <si>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</si>
  <si>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</si>
  <si>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</si>
  <si>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</si>
  <si>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</si>
  <si>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</si>
  <si>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</si>
  <si>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</si>
  <si>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</si>
  <si>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</si>
  <si>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</si>
  <si>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</si>
  <si>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</si>
  <si>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</si>
  <si>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</si>
  <si>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</si>
  <si>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</si>
  <si>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</si>
  <si>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</si>
  <si>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</si>
  <si>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</si>
  <si>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</si>
  <si>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</si>
  <si>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</si>
  <si>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</si>
  <si>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</si>
  <si>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</si>
  <si>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</si>
  <si>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</si>
  <si>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</si>
  <si>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</si>
  <si>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</si>
  <si>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</si>
  <si>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</si>
  <si>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</si>
  <si>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</si>
  <si>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</si>
  <si>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</si>
  <si>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</si>
  <si>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</si>
  <si>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</si>
  <si>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</si>
  <si>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</si>
  <si>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</si>
  <si>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</si>
  <si>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</si>
  <si>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</si>
  <si>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</si>
  <si>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</si>
  <si>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</si>
  <si>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</si>
  <si>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</si>
  <si>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</si>
  <si>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</si>
  <si>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</si>
  <si>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</si>
  <si>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</si>
  <si>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</si>
  <si>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</si>
  <si>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</si>
  <si>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</si>
  <si>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</si>
  <si>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</si>
  <si>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</si>
  <si>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</si>
  <si>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</si>
  <si>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</si>
  <si>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</si>
  <si>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</si>
  <si>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</si>
  <si>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</si>
  <si>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</si>
  <si>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</si>
  <si>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</si>
  <si>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</si>
  <si>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</si>
  <si>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</si>
  <si>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</si>
  <si>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</si>
  <si>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</si>
  <si>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</si>
  <si>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</si>
  <si>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</si>
  <si>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</si>
  <si>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</si>
  <si>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</si>
  <si>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</si>
  <si>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</si>
  <si>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</si>
  <si>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</si>
  <si>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</si>
  <si>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</si>
  <si>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</si>
  <si>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</si>
  <si>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</si>
  <si>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</si>
  <si>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</si>
  <si>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</si>
  <si>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</si>
  <si>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</si>
  <si>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</si>
  <si>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</si>
  <si>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</si>
  <si>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</si>
  <si>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</si>
  <si>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</si>
  <si>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</si>
  <si>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</si>
  <si>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</si>
  <si>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</si>
  <si>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</si>
  <si>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</si>
  <si>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</si>
  <si>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</si>
  <si>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</si>
  <si>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</si>
  <si>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</si>
  <si>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</si>
  <si>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</si>
  <si>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</si>
  <si>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</si>
  <si>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</si>
  <si>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</si>
  <si>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</si>
  <si>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</si>
  <si>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</si>
  <si>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</si>
  <si>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</si>
  <si>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</si>
  <si>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</si>
  <si>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</si>
  <si>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</si>
  <si>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</si>
  <si>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</si>
  <si>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</si>
  <si>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</si>
  <si>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</si>
  <si>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</si>
  <si>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</si>
  <si>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</si>
  <si>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</si>
  <si>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</si>
  <si>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</si>
  <si>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</si>
  <si>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</si>
  <si>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</si>
  <si>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</si>
  <si>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</si>
  <si>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</si>
  <si>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</si>
  <si>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</si>
  <si>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</si>
  <si>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</si>
  <si>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</si>
  <si>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</si>
  <si>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</si>
  <si>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</si>
  <si>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</si>
  <si>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</si>
  <si>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</si>
  <si>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</si>
  <si>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</si>
  <si>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</si>
  <si>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</si>
  <si>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</si>
  <si>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</si>
  <si>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</si>
  <si>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</si>
  <si>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</si>
  <si>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</si>
  <si>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</si>
  <si>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</si>
  <si>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</si>
  <si>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</si>
  <si>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</si>
  <si>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</si>
  <si>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</si>
  <si>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</si>
  <si>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</si>
  <si>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</si>
  <si>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</si>
  <si>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</si>
  <si>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</si>
  <si>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</si>
  <si>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</si>
  <si>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</si>
  <si>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</si>
  <si>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</si>
  <si>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</si>
  <si>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</si>
  <si>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</si>
  <si>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</si>
  <si>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</si>
  <si>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</si>
  <si>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</si>
  <si>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</si>
  <si>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</si>
  <si>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</si>
  <si>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</si>
  <si>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</si>
  <si>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</si>
  <si>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</si>
  <si>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</si>
  <si>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</si>
  <si>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</si>
  <si>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</si>
  <si>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</si>
  <si>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</si>
  <si>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</si>
  <si>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</si>
  <si>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</si>
  <si>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</si>
  <si>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</si>
  <si>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</si>
  <si>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</si>
  <si>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</si>
  <si>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</si>
  <si>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</si>
  <si>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</si>
  <si>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</si>
  <si>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</si>
  <si>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</si>
  <si>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</si>
  <si>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</si>
  <si>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</si>
  <si>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</si>
  <si>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</si>
  <si>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</si>
  <si>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</si>
  <si>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</si>
  <si>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</si>
  <si>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</si>
  <si>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</si>
  <si>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</si>
  <si>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</si>
  <si>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</si>
  <si>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</si>
  <si>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</si>
  <si>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</si>
  <si>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</si>
  <si>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</si>
  <si>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</si>
  <si>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</si>
  <si>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</si>
  <si>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</si>
  <si>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</si>
  <si>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</si>
  <si>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</si>
  <si>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</si>
  <si>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</si>
  <si>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</si>
  <si>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</si>
  <si>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</si>
  <si>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</si>
  <si>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</si>
  <si>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</si>
  <si>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</si>
  <si>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</si>
  <si>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</si>
  <si>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</si>
  <si>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</si>
  <si>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</si>
  <si>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</si>
  <si>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</si>
  <si>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</si>
  <si>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</si>
  <si>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</si>
  <si>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</si>
  <si>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</si>
  <si>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</si>
  <si>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</si>
  <si>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</si>
  <si>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</si>
  <si>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</si>
  <si>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</si>
  <si>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</si>
  <si>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</si>
  <si>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</si>
  <si>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</si>
  <si>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</si>
  <si>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</si>
  <si>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</si>
  <si>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</si>
  <si>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</si>
  <si>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</si>
  <si>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</si>
  <si>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</si>
  <si>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</si>
  <si>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</si>
  <si>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</si>
  <si>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</si>
  <si>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</si>
  <si>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</si>
  <si>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</si>
  <si>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</si>
  <si>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</si>
  <si>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</si>
  <si>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</si>
  <si>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</si>
  <si>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</si>
  <si>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</si>
  <si>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</si>
  <si>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</si>
  <si>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</si>
  <si>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</si>
  <si>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</si>
  <si>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</si>
  <si>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</si>
  <si>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</si>
  <si>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</si>
  <si>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</si>
  <si>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</si>
  <si>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</si>
  <si>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</si>
  <si>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</si>
  <si>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</si>
  <si>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</si>
  <si>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</si>
  <si>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</si>
  <si>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</si>
  <si>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</si>
  <si>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</si>
  <si>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</si>
  <si>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</si>
  <si>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</si>
  <si>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</si>
  <si>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</si>
  <si>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</si>
  <si>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</si>
  <si>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</si>
  <si>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</si>
  <si>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</si>
  <si>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</si>
  <si>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</si>
  <si>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</si>
  <si>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</si>
  <si>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</si>
  <si>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</si>
  <si>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</si>
  <si>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</si>
  <si>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</si>
  <si>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</si>
  <si>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</si>
  <si>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</si>
  <si>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</si>
  <si>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</si>
  <si>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</si>
  <si>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</si>
  <si>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</si>
  <si>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</si>
  <si>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</si>
  <si>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</si>
  <si>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</si>
  <si>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</si>
  <si>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</si>
  <si>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</si>
  <si>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</si>
  <si>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</si>
  <si>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</si>
  <si>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</si>
  <si>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</si>
  <si>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</si>
  <si>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</si>
  <si>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</si>
  <si>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</si>
  <si>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</si>
  <si>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</si>
  <si>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</si>
  <si>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</si>
  <si>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</si>
  <si>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</si>
  <si>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</si>
  <si>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</si>
  <si>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</si>
  <si>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</si>
  <si>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</si>
  <si>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</si>
  <si>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</si>
  <si>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</si>
  <si>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</si>
  <si>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</si>
  <si>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</si>
  <si>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</si>
  <si>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</si>
  <si>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</si>
  <si>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</si>
  <si>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</si>
  <si>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</si>
  <si>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</si>
  <si>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</si>
  <si>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</si>
  <si>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</si>
  <si>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</si>
  <si>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</si>
  <si>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</si>
  <si>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</si>
  <si>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</si>
  <si>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</si>
  <si>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</si>
  <si>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</si>
  <si>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</si>
  <si>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</si>
  <si>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</si>
  <si>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</si>
  <si>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</si>
  <si>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</si>
  <si>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</si>
  <si>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</si>
  <si>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</si>
  <si>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</si>
  <si>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</si>
  <si>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</si>
  <si>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</si>
  <si>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</si>
  <si>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</si>
  <si>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</si>
  <si>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</si>
  <si>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</si>
  <si>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</si>
  <si>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</si>
  <si>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</si>
  <si>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</si>
  <si>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</si>
  <si>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</si>
  <si>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</si>
  <si>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</si>
  <si>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</si>
  <si>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</si>
  <si>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</si>
  <si>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</si>
  <si>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</si>
  <si>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</si>
  <si>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</si>
  <si>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</si>
  <si>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</si>
  <si>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</si>
  <si>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</si>
  <si>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</si>
  <si>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</si>
  <si>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</si>
  <si>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</si>
  <si>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</si>
  <si>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</si>
  <si>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</si>
  <si>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</si>
  <si>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</si>
  <si>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</si>
  <si>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</si>
  <si>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</si>
  <si>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</si>
  <si>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</si>
  <si>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</si>
  <si>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</si>
  <si>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</si>
  <si>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</si>
  <si>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</si>
  <si>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</si>
  <si>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</si>
  <si>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</si>
  <si>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</si>
  <si>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</si>
  <si>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</si>
  <si>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</si>
  <si>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</si>
  <si>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</si>
  <si>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</si>
  <si>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</si>
  <si>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</si>
  <si>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</si>
  <si>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</si>
  <si>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</si>
  <si>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</si>
  <si>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</si>
  <si>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</si>
  <si>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</si>
  <si>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</si>
  <si>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</si>
  <si>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</si>
  <si>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</si>
  <si>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</si>
  <si>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</si>
  <si>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</si>
  <si>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</si>
  <si>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</si>
  <si>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</si>
  <si>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</si>
  <si>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</si>
  <si>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</si>
  <si>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</si>
  <si>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</si>
  <si>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</si>
  <si>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</si>
  <si>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</si>
  <si>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</si>
  <si>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</si>
  <si>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</si>
  <si>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</si>
  <si>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</si>
  <si>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</si>
  <si>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</si>
  <si>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</si>
  <si>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</si>
  <si>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</si>
  <si>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</si>
  <si>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</si>
  <si>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</si>
  <si>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</si>
  <si>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</si>
  <si>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</si>
  <si>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</si>
  <si>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</si>
  <si>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</si>
  <si>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</si>
  <si>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</si>
  <si>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</si>
  <si>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</si>
  <si>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</si>
  <si>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</si>
  <si>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</si>
  <si>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</si>
  <si>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</si>
  <si>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</si>
  <si>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</si>
  <si>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</si>
  <si>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</si>
  <si>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</si>
  <si>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</si>
  <si>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</si>
  <si>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</si>
  <si>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</si>
  <si>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</si>
  <si>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</si>
  <si>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</si>
  <si>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</si>
  <si>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</si>
  <si>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</si>
  <si>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</si>
  <si>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</si>
  <si>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</si>
  <si>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</si>
  <si>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</si>
  <si>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</si>
  <si>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</si>
  <si>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</si>
  <si>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</si>
  <si>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</si>
  <si>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</si>
  <si>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</si>
  <si>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</si>
  <si>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</si>
  <si>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</si>
  <si>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</si>
  <si>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</si>
  <si>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</si>
  <si>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</si>
  <si>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</si>
  <si>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</si>
  <si>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</si>
  <si>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</si>
  <si>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</si>
  <si>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</si>
  <si>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</si>
  <si>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</si>
  <si>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</si>
  <si>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</si>
  <si>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</si>
  <si>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</si>
  <si>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</si>
  <si>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</si>
  <si>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</si>
  <si>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</si>
  <si>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</si>
  <si>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</si>
  <si>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</si>
  <si>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</si>
  <si>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</si>
  <si>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</si>
  <si>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</si>
  <si>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</si>
  <si>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</si>
  <si>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</si>
  <si>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</si>
  <si>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</si>
  <si>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</si>
  <si>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</si>
  <si>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</si>
  <si>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</si>
  <si>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</si>
  <si>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</si>
  <si>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</si>
  <si>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</si>
  <si>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</si>
  <si>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</si>
  <si>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</si>
  <si>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</si>
  <si>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</si>
  <si>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</si>
  <si>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</si>
  <si>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</si>
  <si>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</si>
  <si>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</si>
  <si>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</si>
  <si>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</si>
  <si>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</si>
  <si>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</si>
  <si>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</si>
  <si>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</si>
  <si>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</si>
  <si>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</si>
  <si>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</si>
  <si>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</si>
  <si>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</si>
  <si>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</si>
  <si>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</si>
  <si>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</si>
  <si>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</si>
  <si>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</si>
  <si>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</si>
  <si>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</si>
  <si>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</si>
  <si>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</si>
  <si>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</si>
  <si>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</si>
  <si>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</si>
  <si>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</si>
  <si>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</si>
  <si>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</si>
  <si>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</si>
  <si>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</si>
  <si>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</si>
  <si>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</si>
  <si>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</si>
  <si>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</si>
  <si>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</si>
  <si>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</si>
  <si>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</si>
  <si>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</si>
  <si>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</si>
  <si>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</si>
  <si>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</si>
  <si>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</si>
  <si>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</si>
  <si>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</si>
  <si>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</si>
  <si>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</si>
  <si>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</si>
  <si>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</si>
  <si>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</si>
  <si>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</si>
  <si>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</si>
  <si>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</si>
  <si>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</si>
  <si>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</si>
  <si>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</si>
  <si>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</si>
  <si>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</si>
  <si>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</si>
  <si>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</si>
  <si>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</si>
  <si>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</si>
  <si>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</si>
  <si>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</si>
  <si>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</si>
  <si>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</si>
  <si>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</si>
  <si>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</si>
  <si>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</si>
  <si>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</si>
  <si>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</si>
  <si>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</si>
  <si>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</si>
  <si>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</si>
  <si>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</si>
  <si>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</si>
  <si>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</si>
  <si>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</si>
  <si>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</si>
  <si>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</si>
  <si>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</si>
  <si>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</si>
  <si>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</si>
  <si>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</si>
  <si>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</si>
  <si>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</si>
  <si>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</si>
  <si>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</si>
  <si>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</si>
  <si>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</si>
  <si>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</si>
  <si>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</si>
  <si>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</si>
  <si>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</si>
  <si>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</si>
  <si>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</si>
  <si>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</si>
  <si>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</si>
  <si>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</si>
  <si>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</si>
  <si>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</si>
  <si>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</si>
  <si>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</si>
  <si>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</si>
  <si>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</si>
  <si>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</si>
  <si>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</si>
  <si>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</si>
  <si>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</si>
  <si>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</si>
  <si>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</si>
  <si>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</si>
  <si>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</si>
  <si>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</si>
  <si>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</si>
  <si>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</si>
  <si>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</si>
  <si>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</si>
  <si>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</si>
  <si>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</si>
  <si>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</si>
  <si>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</si>
  <si>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</si>
  <si>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</si>
  <si>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</si>
  <si>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</si>
  <si>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</si>
  <si>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</si>
  <si>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</si>
  <si>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</si>
  <si>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</si>
  <si>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</si>
  <si>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</si>
  <si>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</si>
  <si>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</si>
  <si>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</si>
  <si>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</si>
  <si>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</si>
  <si>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</si>
  <si>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</si>
  <si>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</si>
  <si>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</si>
  <si>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</si>
  <si>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</si>
  <si>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</si>
  <si>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</si>
  <si>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</si>
  <si>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</si>
  <si>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</si>
  <si>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</si>
  <si>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</si>
  <si>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</si>
  <si>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</si>
  <si>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</si>
  <si>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</si>
  <si>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</si>
  <si>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</si>
  <si>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</si>
  <si>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</si>
  <si>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</si>
  <si>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</si>
  <si>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</si>
  <si>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</si>
  <si>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</si>
  <si>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</si>
  <si>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</si>
  <si>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</si>
  <si>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</si>
  <si>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</si>
  <si>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</si>
  <si>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</si>
  <si>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</si>
  <si>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</si>
  <si>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</si>
  <si>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</si>
  <si>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</si>
  <si>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</si>
  <si>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</si>
  <si>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</si>
  <si>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</si>
  <si>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</si>
  <si>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</si>
  <si>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</si>
  <si>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</si>
  <si>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</si>
  <si>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</si>
  <si>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</si>
  <si>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</si>
  <si>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</si>
  <si>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</si>
  <si>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</si>
  <si>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</si>
  <si>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</si>
  <si>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</si>
  <si>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</si>
  <si>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</si>
  <si>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</si>
  <si>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</si>
  <si>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</si>
  <si>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</si>
  <si>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</si>
  <si>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</si>
  <si>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</si>
  <si>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</si>
  <si>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</si>
  <si>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</si>
  <si>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</si>
  <si>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</si>
  <si>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</si>
  <si>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</si>
  <si>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</si>
  <si>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</si>
  <si>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</si>
  <si>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</si>
  <si>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</si>
  <si>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</si>
  <si>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</si>
  <si>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</si>
  <si>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</si>
  <si>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</si>
  <si>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</si>
  <si>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</si>
  <si>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</si>
  <si>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</si>
  <si>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</si>
  <si>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</si>
  <si>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</si>
  <si>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</si>
  <si>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</si>
  <si>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</si>
  <si>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</si>
  <si>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</si>
  <si>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</si>
  <si>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</si>
  <si>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</si>
  <si>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</si>
  <si>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</si>
  <si>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</si>
  <si>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</si>
  <si>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</si>
  <si>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</si>
  <si>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</si>
  <si>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</si>
  <si>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</si>
  <si>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</si>
  <si>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</si>
  <si>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</si>
  <si>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</si>
  <si>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</si>
  <si>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</si>
  <si>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</si>
  <si>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</si>
  <si>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</si>
  <si>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</si>
  <si>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</si>
  <si>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</si>
  <si>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</si>
  <si>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</si>
  <si>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</si>
  <si>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</si>
  <si>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</si>
  <si>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</si>
  <si>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</si>
  <si>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</si>
  <si>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</si>
  <si>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</si>
  <si>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</si>
  <si>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</si>
  <si>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</si>
  <si>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</si>
  <si>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</si>
  <si>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</si>
  <si>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</si>
  <si>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</si>
  <si>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</si>
  <si>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</si>
  <si>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</si>
  <si>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</si>
  <si>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</si>
  <si>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</si>
  <si>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</si>
  <si>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</si>
  <si>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</si>
  <si>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</si>
  <si>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</si>
  <si>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</si>
  <si>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</si>
  <si>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</si>
  <si>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</si>
  <si>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</si>
  <si>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</si>
  <si>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</si>
  <si>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</si>
  <si>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</si>
  <si>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</si>
  <si>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</si>
  <si>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</si>
  <si>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</si>
  <si>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</si>
  <si>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</si>
  <si>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</si>
  <si>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</si>
  <si>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</si>
  <si>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</si>
  <si>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</si>
  <si>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</si>
  <si>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</si>
  <si>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</si>
  <si>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</si>
  <si>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</si>
  <si>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</si>
  <si>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</si>
  <si>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</si>
  <si>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</si>
  <si>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</si>
  <si>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</si>
  <si>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</si>
  <si>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</si>
  <si>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</si>
  <si>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</si>
  <si>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</si>
  <si>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</si>
  <si>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</si>
  <si>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</si>
  <si>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</si>
  <si>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</si>
  <si>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</si>
  <si>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</si>
  <si>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</si>
  <si>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</si>
  <si>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</si>
  <si>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</si>
  <si>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</si>
  <si>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</si>
  <si>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</si>
  <si>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</si>
  <si>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</si>
  <si>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</si>
  <si>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</si>
  <si>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</si>
  <si>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</si>
  <si>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</si>
  <si>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</si>
  <si>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</si>
  <si>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</si>
  <si>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</si>
  <si>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</si>
  <si>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</si>
  <si>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</si>
  <si>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</si>
  <si>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</si>
  <si>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</si>
  <si>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</si>
  <si>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</si>
  <si>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</si>
  <si>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</si>
  <si>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</si>
  <si>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</si>
  <si>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</si>
  <si>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</si>
  <si>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</si>
  <si>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</si>
  <si>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</si>
  <si>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</si>
  <si>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</si>
  <si>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</si>
  <si>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</si>
  <si>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</si>
  <si>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</si>
  <si>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</si>
  <si>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</si>
  <si>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</si>
  <si>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</si>
  <si>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</si>
  <si>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</si>
  <si>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</si>
  <si>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</si>
  <si>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</si>
  <si>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</si>
  <si>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</si>
  <si>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</si>
  <si>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</si>
  <si>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</si>
  <si>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</si>
  <si>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</si>
  <si>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</si>
  <si>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</si>
  <si>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</si>
  <si>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</si>
  <si>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</si>
  <si>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</si>
  <si>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</si>
  <si>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</si>
  <si>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</si>
  <si>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</si>
  <si>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</si>
  <si>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</si>
  <si>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</si>
  <si>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</si>
  <si>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</si>
  <si>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</si>
  <si>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</si>
  <si>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</si>
  <si>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</si>
  <si>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</si>
  <si>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</si>
  <si>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</si>
  <si>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</si>
  <si>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</si>
  <si>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</si>
  <si>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</si>
  <si>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</si>
  <si>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</si>
  <si>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</si>
  <si>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</si>
  <si>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</si>
  <si>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</si>
  <si>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</si>
  <si>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</si>
  <si>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</si>
  <si>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</si>
  <si>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</si>
  <si>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</si>
  <si>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</si>
  <si>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</si>
  <si>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</si>
  <si>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</si>
  <si>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</si>
  <si>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</si>
  <si>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</si>
  <si>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</si>
  <si>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</si>
  <si>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</si>
  <si>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</si>
  <si>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</si>
  <si>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</si>
  <si>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</si>
  <si>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</si>
  <si>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</si>
  <si>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</si>
  <si>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</si>
  <si>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</si>
  <si>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</si>
  <si>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</si>
  <si>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</si>
  <si>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</si>
  <si>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</si>
  <si>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</si>
  <si>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</si>
  <si>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</si>
  <si>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</si>
  <si>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</si>
  <si>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</si>
  <si>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</si>
  <si>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</si>
  <si>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</si>
  <si>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</si>
  <si>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</si>
  <si>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</si>
  <si>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</si>
  <si>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</si>
  <si>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</si>
  <si>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</si>
  <si>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</si>
  <si>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</si>
  <si>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</si>
  <si>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</si>
  <si>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</si>
  <si>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</si>
  <si>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</si>
  <si>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</si>
  <si>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</si>
  <si>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</si>
  <si>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</si>
  <si>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</si>
  <si>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</si>
  <si>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</si>
  <si>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</si>
  <si>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</si>
  <si>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</si>
  <si>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</si>
  <si>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</si>
  <si>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</si>
  <si>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</si>
  <si>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</si>
  <si>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</si>
  <si>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</si>
  <si>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</si>
  <si>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</si>
  <si>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</si>
  <si>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</si>
  <si>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</si>
  <si>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</si>
  <si>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</si>
  <si>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</si>
  <si>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</si>
  <si>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</si>
  <si>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</si>
  <si>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</si>
  <si>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</si>
  <si>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</si>
  <si>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</si>
  <si>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</si>
  <si>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</si>
  <si>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</si>
  <si>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</si>
  <si>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</si>
  <si>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</si>
  <si>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</si>
  <si>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</si>
  <si>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</si>
  <si>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</si>
  <si>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</si>
  <si>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</si>
  <si>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</si>
  <si>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</si>
  <si>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</si>
  <si>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</si>
  <si>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</si>
  <si>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</si>
  <si>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</si>
  <si>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</si>
  <si>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</si>
  <si>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</si>
  <si>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</si>
  <si>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</si>
  <si>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</si>
  <si>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</si>
  <si>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</si>
  <si>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</si>
  <si>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</si>
  <si>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</si>
  <si>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</si>
  <si>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</si>
  <si>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</si>
  <si>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</si>
  <si>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</si>
  <si>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</si>
  <si>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</si>
  <si>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</si>
  <si>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</si>
  <si>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</si>
  <si>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</si>
  <si>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</si>
  <si>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</si>
  <si>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</si>
  <si>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</si>
  <si>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</si>
  <si>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</si>
  <si>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</si>
  <si>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</si>
  <si>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</si>
  <si>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</si>
  <si>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</si>
  <si>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</si>
  <si>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</si>
  <si>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</si>
  <si>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</si>
  <si>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</si>
  <si>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</si>
  <si>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</si>
  <si>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</si>
  <si>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</si>
  <si>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</si>
  <si>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</si>
  <si>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</si>
  <si>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</si>
  <si>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</si>
  <si>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</si>
  <si>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</si>
  <si>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</si>
  <si>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</si>
  <si>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</si>
  <si>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</si>
  <si>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</si>
  <si>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</si>
  <si>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</si>
  <si>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</si>
  <si>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</si>
  <si>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</si>
  <si>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</si>
  <si>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</si>
  <si>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</si>
  <si>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</si>
  <si>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</si>
  <si>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</si>
  <si>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</si>
  <si>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</si>
  <si>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</si>
  <si>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</si>
  <si>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</si>
  <si>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</si>
  <si>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</si>
  <si>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</si>
  <si>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</si>
  <si>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</si>
  <si>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</si>
  <si>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</si>
  <si>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</si>
  <si>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</si>
  <si>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</si>
  <si>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</si>
  <si>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</si>
  <si>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</si>
  <si>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</si>
  <si>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</si>
  <si>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</si>
  <si>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</si>
  <si>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</si>
  <si>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</si>
  <si>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</si>
  <si>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</si>
  <si>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</si>
  <si>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</si>
  <si>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</si>
  <si>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</si>
  <si>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</si>
  <si>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</si>
  <si>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</si>
  <si>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</si>
  <si>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</si>
  <si>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</si>
  <si>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</si>
  <si>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</si>
  <si>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</si>
  <si>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</si>
  <si>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</si>
  <si>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</si>
  <si>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</si>
  <si>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</si>
  <si>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</si>
  <si>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</si>
  <si>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</si>
  <si>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</si>
  <si>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</si>
  <si>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</si>
  <si>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</si>
  <si>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</si>
  <si>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</si>
  <si>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</si>
  <si>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</si>
  <si>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</si>
  <si>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</si>
  <si>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</si>
  <si>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</si>
  <si>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</si>
  <si>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</si>
  <si>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</si>
  <si>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</si>
  <si>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</si>
  <si>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</si>
  <si>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</si>
  <si>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</si>
  <si>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</si>
  <si>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</si>
  <si>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</si>
  <si>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</si>
  <si>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</si>
  <si>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</si>
  <si>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</si>
  <si>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</si>
  <si>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</si>
  <si>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</si>
  <si>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</si>
  <si>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</si>
  <si>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</si>
  <si>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</si>
  <si>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</si>
  <si>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</si>
  <si>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</si>
  <si>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</si>
  <si>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</si>
  <si>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</si>
  <si>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</si>
  <si>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</si>
  <si>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</si>
  <si>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</si>
  <si>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</si>
  <si>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</si>
  <si>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</si>
  <si>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</si>
  <si>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</si>
  <si>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</si>
  <si>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</si>
  <si>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</si>
  <si>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</si>
  <si>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</si>
  <si>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</si>
  <si>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</si>
  <si>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</si>
  <si>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</si>
  <si>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</si>
  <si>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</si>
  <si>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</si>
  <si>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</si>
  <si>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</si>
  <si>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</si>
  <si>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</si>
  <si>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</si>
  <si>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</si>
  <si>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</si>
  <si>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</si>
  <si>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</si>
  <si>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</si>
  <si>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</si>
  <si>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</si>
  <si>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</si>
  <si>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</si>
  <si>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</si>
  <si>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</si>
  <si>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</si>
  <si>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</si>
  <si>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</si>
  <si>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</si>
  <si>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</si>
  <si>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</si>
  <si>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</si>
  <si>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</si>
  <si>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</si>
  <si>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</si>
  <si>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</si>
  <si>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</si>
  <si>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</si>
  <si>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</si>
  <si>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</si>
  <si>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</si>
  <si>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</si>
  <si>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</si>
  <si>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</si>
  <si>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</si>
  <si>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</si>
  <si>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</si>
  <si>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</si>
  <si>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</si>
  <si>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</si>
  <si>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</si>
  <si>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</si>
  <si>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</si>
  <si>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</si>
  <si>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</si>
  <si>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</si>
  <si>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</si>
  <si>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</si>
  <si>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</si>
  <si>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</si>
  <si>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</si>
  <si>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</si>
  <si>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</si>
  <si>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</si>
  <si>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</si>
  <si>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</si>
  <si>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</si>
  <si>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</si>
  <si>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</si>
  <si>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</si>
  <si>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</si>
  <si>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</si>
  <si>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</si>
  <si>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</si>
  <si>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</si>
  <si>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</si>
  <si>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</si>
  <si>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</si>
  <si>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</si>
  <si>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</si>
  <si>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</si>
  <si>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</si>
  <si>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</si>
  <si>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</si>
  <si>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</si>
  <si>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</si>
  <si>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</si>
  <si>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</si>
  <si>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</si>
  <si>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</si>
  <si>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</si>
  <si>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</si>
  <si>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</si>
  <si>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</si>
  <si>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</si>
  <si>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</si>
  <si>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</si>
  <si>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</si>
  <si>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</si>
  <si>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</si>
  <si>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</si>
  <si>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</si>
  <si>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</si>
  <si>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</si>
  <si>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</si>
  <si>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</si>
  <si>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</si>
  <si>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</si>
  <si>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</si>
  <si>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</si>
  <si>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</si>
  <si>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</si>
  <si>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</si>
  <si>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</si>
  <si>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</si>
  <si>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</si>
  <si>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</si>
  <si>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</si>
  <si>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</si>
  <si>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</si>
  <si>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</si>
  <si>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</si>
  <si>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</si>
  <si>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</si>
  <si>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</si>
  <si>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</si>
  <si>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</si>
  <si>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</si>
  <si>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</si>
  <si>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</si>
  <si>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</si>
  <si>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</si>
  <si>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</si>
  <si>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</si>
  <si>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</si>
  <si>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</si>
  <si>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</si>
  <si>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</si>
  <si>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</si>
  <si>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</si>
  <si>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</si>
  <si>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</si>
  <si>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</si>
  <si>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</si>
  <si>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</si>
  <si>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</si>
  <si>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</si>
  <si>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</si>
  <si>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</si>
  <si>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</si>
  <si>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</si>
  <si>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</si>
  <si>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</si>
  <si>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</si>
  <si>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</si>
  <si>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</si>
  <si>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</si>
  <si>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</si>
  <si>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</si>
  <si>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</si>
  <si>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</si>
  <si>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</si>
  <si>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</si>
  <si>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</si>
  <si>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</si>
  <si>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</si>
  <si>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</si>
  <si>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</si>
  <si>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</si>
  <si>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</si>
  <si>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</si>
  <si>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</si>
  <si>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</si>
  <si>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</si>
  <si>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</si>
  <si>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</si>
  <si>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</si>
  <si>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</si>
  <si>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</si>
  <si>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</si>
  <si>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</si>
  <si>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</si>
  <si>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</si>
  <si>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</si>
  <si>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</si>
  <si>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</si>
  <si>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</si>
  <si>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</si>
  <si>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</si>
  <si>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</si>
  <si>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</si>
  <si>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</si>
  <si>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</si>
  <si>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</si>
  <si>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</si>
  <si>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</si>
  <si>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</si>
  <si>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</si>
  <si>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</si>
  <si>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</si>
  <si>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</si>
  <si>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</si>
  <si>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</si>
  <si>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</si>
  <si>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</si>
  <si>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</si>
  <si>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</si>
  <si>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</si>
  <si>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</si>
  <si>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</si>
  <si>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</si>
  <si>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</si>
  <si>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</si>
  <si>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</si>
  <si>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</si>
  <si>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</si>
  <si>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</si>
  <si>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</si>
  <si>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</si>
  <si>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</si>
  <si>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</si>
  <si>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</si>
  <si>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</si>
  <si>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</si>
  <si>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</si>
  <si>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</si>
  <si>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</si>
  <si>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</si>
  <si>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</si>
  <si>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</si>
  <si>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</si>
  <si>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</si>
  <si>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</si>
  <si>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</si>
  <si>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</si>
  <si>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</si>
  <si>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</si>
  <si>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</si>
  <si>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</si>
  <si>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</si>
  <si>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</si>
  <si>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</si>
  <si>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</si>
  <si>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</si>
  <si>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</si>
  <si>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</si>
  <si>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</si>
  <si>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</si>
  <si>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</si>
  <si>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</si>
  <si>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</si>
  <si>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</si>
  <si>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</si>
  <si>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</si>
  <si>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</si>
  <si>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</si>
  <si>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</si>
  <si>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</si>
  <si>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</si>
  <si>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</si>
  <si>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</si>
  <si>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</si>
  <si>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</si>
  <si>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</si>
  <si>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</si>
  <si>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</si>
  <si>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</si>
  <si>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</si>
  <si>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</si>
  <si>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</si>
  <si>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</si>
  <si>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</si>
  <si>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</si>
  <si>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</si>
  <si>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</si>
  <si>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</si>
  <si>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</si>
  <si>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</si>
  <si>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</si>
  <si>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</si>
  <si>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</si>
  <si>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</si>
  <si>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</si>
  <si>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</si>
  <si>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</si>
  <si>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</si>
  <si>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</si>
  <si>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</si>
  <si>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</si>
  <si>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</si>
  <si>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</si>
  <si>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</si>
  <si>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</si>
  <si>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</si>
  <si>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</si>
  <si>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</si>
  <si>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</si>
  <si>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</si>
  <si>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</si>
  <si>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</si>
  <si>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</si>
  <si>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</si>
  <si>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</si>
  <si>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</si>
  <si>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</si>
  <si>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</si>
  <si>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</si>
  <si>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</si>
  <si>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</si>
  <si>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</si>
  <si>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</si>
  <si>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</si>
  <si>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</si>
  <si>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</si>
  <si>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</si>
  <si>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</si>
  <si>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</si>
  <si>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</si>
  <si>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</si>
  <si>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</si>
  <si>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</si>
  <si>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</si>
  <si>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</si>
  <si>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</si>
  <si>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</si>
  <si>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</si>
  <si>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</si>
  <si>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</si>
  <si>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</si>
  <si>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</si>
  <si>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</si>
  <si>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</si>
  <si>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</si>
  <si>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</si>
  <si>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</si>
  <si>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</si>
  <si>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</si>
  <si>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</si>
  <si>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</si>
  <si>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</si>
  <si>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</si>
  <si>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</si>
  <si>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</si>
  <si>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</si>
  <si>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</si>
  <si>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</si>
  <si>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</si>
  <si>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</si>
  <si>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</si>
  <si>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</si>
  <si>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</si>
  <si>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</si>
  <si>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</si>
  <si>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</si>
  <si>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</si>
  <si>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</si>
  <si>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</si>
  <si>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</si>
  <si>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</si>
  <si>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</si>
  <si>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</si>
  <si>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</si>
  <si>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</si>
  <si>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</si>
  <si>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</si>
  <si>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</si>
  <si>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</si>
  <si>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</si>
  <si>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</si>
  <si>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</si>
  <si>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</si>
  <si>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</si>
  <si>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</si>
  <si>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</si>
  <si>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</si>
  <si>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</si>
  <si>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</si>
  <si>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</si>
  <si>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</si>
  <si>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</si>
  <si>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</si>
  <si>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</si>
  <si>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</si>
  <si>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</si>
  <si>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</si>
  <si>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</si>
  <si>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</si>
  <si>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</si>
  <si>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</si>
  <si>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</si>
  <si>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</si>
  <si>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</si>
  <si>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</si>
  <si>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</si>
  <si>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</si>
  <si>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</si>
  <si>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</si>
  <si>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</si>
  <si>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</si>
  <si>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</si>
  <si>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</si>
  <si>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</si>
  <si>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</si>
  <si>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</si>
  <si>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</si>
  <si>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</si>
  <si>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</si>
  <si>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</si>
  <si>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</si>
  <si>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</si>
  <si>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</si>
  <si>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</si>
  <si>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</si>
  <si>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</si>
  <si>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</si>
  <si>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</si>
  <si>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</si>
  <si>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</si>
  <si>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</si>
  <si>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</si>
  <si>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</si>
  <si>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</si>
  <si>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</si>
  <si>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</si>
  <si>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</si>
  <si>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</si>
  <si>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</si>
  <si>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</si>
  <si>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</si>
  <si>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</si>
  <si>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</si>
  <si>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</si>
  <si>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</si>
  <si>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</si>
  <si>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</si>
  <si>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</si>
  <si>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</si>
  <si>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</si>
  <si>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</si>
  <si>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</si>
  <si>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</si>
  <si>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</si>
  <si>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</si>
  <si>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</si>
  <si>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</si>
  <si>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</si>
  <si>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</si>
  <si>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</si>
  <si>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</si>
  <si>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</si>
  <si>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</si>
  <si>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</si>
  <si>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</si>
  <si>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</si>
  <si>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</si>
  <si>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</si>
  <si>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</si>
  <si>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</si>
  <si>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</si>
  <si>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</si>
  <si>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</si>
  <si>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</si>
  <si>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</si>
  <si>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</si>
  <si>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</si>
  <si>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</si>
  <si>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</si>
  <si>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</si>
  <si>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</si>
  <si>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</si>
  <si>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</si>
  <si>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</si>
  <si>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</si>
  <si>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</si>
  <si>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</si>
  <si>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</si>
  <si>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</si>
  <si>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</si>
  <si>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</si>
  <si>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</si>
  <si>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</si>
  <si>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</si>
  <si>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</si>
  <si>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</si>
  <si>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</si>
  <si>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</si>
  <si>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</si>
  <si>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</si>
  <si>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</si>
  <si>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</si>
  <si>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</si>
  <si>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</si>
  <si>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</si>
  <si>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</si>
  <si>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</si>
  <si>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</si>
  <si>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</si>
  <si>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</si>
  <si>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</si>
  <si>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</si>
  <si>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</si>
  <si>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</si>
  <si>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</si>
  <si>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</si>
  <si>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</si>
  <si>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</si>
  <si>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</si>
  <si>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</si>
  <si>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</si>
  <si>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</si>
  <si>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</si>
  <si>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</si>
  <si>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</si>
  <si>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</si>
  <si>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</si>
  <si>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</si>
  <si>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</si>
  <si>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</si>
  <si>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</si>
  <si>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</si>
  <si>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</si>
  <si>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</si>
  <si>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</si>
  <si>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</si>
  <si>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</si>
  <si>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</si>
  <si>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</si>
  <si>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</si>
  <si>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</si>
  <si>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</si>
  <si>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</si>
  <si>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</si>
  <si>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</si>
  <si>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</si>
  <si>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</si>
  <si>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</si>
  <si>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</si>
  <si>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</si>
  <si>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</si>
  <si>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</si>
  <si>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</si>
  <si>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</si>
  <si>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</si>
  <si>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</si>
  <si>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</si>
  <si>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</si>
  <si>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</si>
  <si>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</si>
  <si>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</si>
  <si>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</si>
  <si>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</si>
  <si>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</si>
  <si>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</si>
  <si>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</si>
  <si>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</si>
  <si>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</si>
  <si>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</si>
  <si>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</si>
  <si>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</si>
  <si>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</si>
  <si>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</si>
  <si>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</si>
  <si>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</si>
  <si>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</si>
  <si>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</si>
  <si>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</si>
  <si>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</si>
  <si>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</si>
  <si>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</si>
  <si>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</si>
  <si>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</si>
  <si>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</si>
  <si>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</si>
  <si>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</si>
  <si>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</si>
  <si>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</si>
  <si>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</si>
  <si>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</si>
  <si>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</si>
  <si>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</si>
  <si>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</si>
  <si>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</si>
  <si>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</si>
  <si>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</si>
  <si>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</si>
  <si>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</si>
  <si>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</si>
  <si>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</si>
  <si>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</si>
  <si>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</si>
  <si>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</si>
  <si>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</si>
  <si>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</si>
  <si>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</si>
  <si>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</si>
  <si>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</si>
  <si>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</si>
  <si>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</si>
  <si>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</si>
  <si>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</si>
  <si>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</si>
  <si>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</si>
  <si>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</si>
  <si>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</si>
  <si>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</si>
  <si>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</si>
  <si>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</si>
  <si>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</si>
  <si>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</si>
  <si>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</si>
  <si>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</si>
  <si>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</si>
  <si>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</si>
  <si>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</si>
  <si>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</si>
  <si>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</si>
  <si>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</si>
  <si>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</si>
  <si>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</si>
  <si>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</si>
  <si>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</si>
  <si>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</si>
  <si>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</si>
  <si>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</si>
  <si>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</si>
  <si>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</si>
  <si>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</si>
  <si>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</si>
  <si>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</si>
  <si>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</si>
  <si>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</si>
  <si>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</si>
  <si>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</si>
  <si>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</si>
  <si>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</si>
  <si>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</si>
  <si>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</si>
  <si>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</si>
  <si>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</si>
  <si>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</si>
  <si>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</si>
  <si>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</si>
  <si>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</si>
  <si>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</si>
  <si>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</si>
  <si>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</si>
  <si>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</si>
  <si>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</si>
  <si>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</si>
  <si>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</si>
  <si>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</si>
  <si>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</si>
  <si>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</si>
  <si>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</si>
  <si>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</si>
  <si>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</si>
  <si>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</si>
  <si>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</si>
  <si>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</si>
  <si>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</si>
  <si>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</si>
  <si>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</si>
  <si>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</si>
  <si>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</si>
  <si>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</si>
  <si>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</si>
  <si>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</si>
  <si>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</si>
  <si>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</si>
  <si>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</si>
  <si>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</si>
  <si>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</si>
  <si>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</si>
  <si>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</si>
  <si>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</si>
  <si>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</si>
  <si>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</si>
  <si>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</si>
  <si>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</si>
  <si>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</si>
  <si>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</si>
  <si>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</si>
  <si>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</si>
  <si>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</si>
  <si>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</si>
  <si>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</si>
  <si>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</si>
  <si>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</si>
  <si>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</si>
  <si>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</si>
  <si>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</si>
  <si>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</si>
  <si>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</si>
  <si>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</si>
  <si>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</si>
  <si>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</si>
  <si>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</si>
  <si>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</si>
  <si>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</si>
  <si>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</si>
  <si>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</si>
  <si>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</si>
  <si>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</si>
  <si>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</si>
  <si>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</si>
  <si>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</si>
  <si>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</si>
  <si>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</si>
  <si>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</si>
  <si>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</si>
  <si>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</si>
  <si>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</si>
  <si>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</si>
  <si>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</si>
  <si>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</si>
  <si>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</si>
  <si>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</si>
  <si>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</si>
  <si>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</si>
  <si>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</si>
  <si>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</si>
  <si>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</si>
  <si>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</si>
  <si>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</si>
  <si>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</si>
  <si>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</si>
  <si>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</si>
  <si>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</si>
  <si>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</si>
  <si>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</si>
  <si>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</si>
  <si>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</si>
  <si>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</si>
  <si>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</si>
  <si>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</si>
  <si>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</si>
  <si>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</si>
  <si>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</si>
  <si>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</si>
  <si>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</si>
  <si>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</si>
  <si>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</si>
  <si>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</si>
  <si>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</si>
  <si>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</si>
  <si>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</si>
  <si>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</si>
  <si>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</si>
  <si>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</si>
  <si>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</si>
  <si>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</si>
  <si>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</si>
  <si>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</si>
  <si>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</si>
  <si>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</si>
  <si>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</si>
  <si>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</si>
  <si>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</si>
  <si>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</si>
  <si>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</si>
  <si>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</si>
  <si>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</si>
  <si>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</si>
  <si>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</si>
  <si>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</si>
  <si>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</si>
  <si>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</si>
  <si>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</si>
  <si>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</si>
  <si>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</si>
  <si>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</si>
  <si>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</si>
  <si>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</si>
  <si>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</si>
  <si>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</si>
  <si>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</si>
  <si>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</si>
  <si>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</si>
  <si>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</si>
  <si>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</si>
  <si>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</si>
  <si>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</si>
  <si>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</si>
  <si>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</si>
  <si>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</si>
  <si>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</si>
  <si>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</si>
  <si>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</si>
  <si>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</si>
  <si>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</si>
  <si>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</si>
  <si>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</si>
  <si>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</si>
  <si>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</si>
  <si>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</si>
  <si>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</si>
  <si>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</si>
  <si>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</si>
  <si>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</si>
  <si>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</si>
  <si>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</si>
  <si>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</si>
  <si>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</si>
  <si>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</si>
  <si>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</si>
  <si>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</si>
  <si>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</si>
  <si>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</si>
  <si>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</si>
  <si>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</si>
  <si>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</si>
  <si>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</si>
  <si>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</si>
  <si>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</si>
  <si>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</si>
  <si>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</si>
  <si>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</si>
  <si>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</si>
  <si>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</si>
  <si>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</si>
  <si>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</si>
  <si>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</si>
  <si>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</si>
  <si>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</si>
  <si>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</si>
  <si>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</si>
  <si>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</si>
  <si>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</si>
  <si>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</si>
  <si>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</si>
  <si>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</si>
  <si>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</si>
  <si>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</si>
  <si>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</si>
  <si>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</si>
  <si>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</si>
  <si>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</si>
  <si>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</si>
  <si>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</si>
  <si>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</si>
  <si>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</si>
  <si>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</si>
  <si>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</si>
  <si>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</si>
  <si>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</si>
  <si>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</si>
  <si>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</si>
  <si>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</si>
  <si>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</si>
  <si>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</si>
  <si>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</si>
  <si>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</si>
  <si>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</si>
  <si>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</si>
  <si>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</si>
  <si>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</si>
  <si>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</si>
  <si>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</si>
  <si>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</si>
  <si>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</si>
  <si>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</si>
  <si>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</si>
  <si>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</si>
  <si>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</si>
  <si>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</si>
  <si>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</si>
  <si>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</si>
  <si>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</si>
  <si>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</si>
  <si>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</si>
  <si>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</si>
  <si>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</si>
  <si>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</si>
  <si>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</si>
  <si>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</si>
  <si>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</si>
  <si>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</si>
  <si>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</si>
  <si>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</si>
  <si>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</si>
  <si>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</si>
  <si>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</si>
  <si>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</si>
  <si>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</si>
  <si>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</si>
  <si>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</si>
  <si>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</si>
  <si>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</si>
  <si>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</si>
  <si>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</si>
  <si>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</si>
  <si>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</si>
  <si>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</si>
  <si>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</si>
  <si>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</si>
  <si>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</si>
  <si>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</si>
  <si>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</si>
  <si>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</si>
  <si>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</si>
  <si>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</si>
  <si>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</si>
  <si>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</si>
  <si>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</si>
  <si>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</si>
  <si>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</si>
  <si>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</si>
  <si>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</si>
  <si>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</si>
  <si>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</si>
  <si>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</si>
  <si>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</si>
  <si>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</si>
  <si>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</si>
  <si>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</si>
  <si>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</si>
  <si>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</si>
  <si>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</si>
  <si>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</si>
  <si>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</si>
  <si>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</si>
  <si>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</si>
  <si>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</si>
  <si>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</si>
  <si>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</si>
  <si>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</si>
  <si>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</si>
  <si>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</si>
  <si>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</si>
  <si>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</si>
  <si>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</si>
  <si>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</si>
  <si>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</si>
  <si>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</si>
  <si>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</si>
  <si>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</si>
  <si>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</si>
  <si>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</si>
  <si>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</si>
  <si>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</si>
  <si>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</si>
  <si>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</si>
  <si>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</si>
  <si>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</si>
  <si>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</si>
  <si>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</si>
  <si>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</si>
  <si>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</si>
  <si>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</si>
  <si>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</si>
  <si>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</si>
  <si>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</si>
  <si>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</si>
  <si>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</si>
  <si>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</si>
  <si>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</si>
  <si>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</si>
  <si>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</si>
  <si>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</si>
  <si>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</si>
  <si>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</si>
  <si>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</si>
  <si>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</si>
  <si>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</si>
  <si>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</si>
  <si>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</si>
  <si>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</si>
  <si>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</si>
  <si>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</si>
  <si>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</si>
  <si>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</si>
  <si>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</si>
  <si>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</si>
  <si>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</si>
  <si>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</si>
  <si>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</si>
  <si>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</si>
  <si>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</si>
  <si>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</si>
  <si>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</si>
  <si>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</si>
  <si>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</si>
  <si>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</si>
  <si>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</si>
  <si>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</si>
  <si>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</si>
  <si>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</si>
  <si>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</si>
  <si>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</si>
  <si>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</si>
  <si>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</si>
  <si>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</si>
  <si>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</si>
  <si>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</si>
  <si>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</si>
  <si>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</si>
  <si>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</si>
  <si>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</si>
  <si>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</si>
  <si>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</si>
  <si>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</si>
  <si>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</si>
  <si>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</si>
  <si>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</si>
  <si>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</si>
  <si>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</si>
  <si>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</si>
  <si>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</si>
  <si>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</si>
  <si>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</si>
  <si>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</si>
  <si>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</si>
  <si>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</si>
  <si>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</si>
  <si>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</si>
  <si>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</si>
  <si>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</si>
  <si>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</si>
  <si>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</si>
  <si>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</si>
  <si>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</si>
  <si>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</si>
  <si>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</si>
  <si>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</si>
  <si>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</si>
  <si>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</si>
  <si>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</si>
  <si>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</si>
  <si>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</si>
  <si>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</si>
  <si>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</si>
  <si>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</si>
  <si>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</si>
  <si>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</si>
  <si>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</si>
  <si>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</si>
  <si>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</si>
  <si>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</si>
  <si>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</si>
  <si>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</si>
  <si>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</si>
  <si>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</si>
  <si>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</si>
  <si>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</si>
  <si>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</si>
  <si>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</si>
  <si>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</si>
  <si>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</si>
  <si>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</si>
  <si>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</si>
  <si>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</si>
  <si>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</si>
  <si>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</si>
  <si>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</si>
  <si>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</si>
  <si>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</si>
  <si>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</si>
  <si>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</si>
  <si>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</si>
  <si>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</si>
  <si>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</si>
  <si>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</si>
  <si>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</si>
  <si>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</si>
  <si>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</si>
  <si>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</si>
  <si>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</si>
  <si>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</si>
  <si>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</si>
  <si>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</si>
  <si>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</si>
  <si>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</si>
  <si>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</si>
  <si>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</si>
  <si>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</si>
  <si>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</si>
  <si>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</si>
  <si>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</si>
  <si>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</si>
  <si>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</si>
  <si>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</si>
  <si>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</si>
  <si>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</si>
  <si>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</si>
  <si>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</si>
  <si>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</si>
  <si>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</si>
  <si>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</si>
  <si>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</si>
  <si>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</si>
  <si>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</si>
  <si>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</si>
  <si>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</si>
  <si>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</si>
  <si>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</si>
  <si>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</si>
  <si>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</si>
  <si>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</si>
  <si>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</si>
  <si>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</si>
  <si>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</si>
  <si>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</si>
  <si>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</si>
  <si>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</si>
  <si>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</si>
  <si>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</si>
  <si>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</si>
  <si>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</si>
  <si>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</si>
  <si>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</si>
  <si>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</si>
  <si>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</si>
  <si>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</si>
  <si>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</si>
  <si>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</si>
  <si>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</si>
  <si>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</si>
  <si>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</si>
  <si>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</si>
  <si>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</si>
  <si>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</si>
  <si>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</si>
  <si>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</si>
  <si>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</si>
  <si>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</si>
  <si>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</si>
  <si>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</si>
  <si>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</si>
  <si>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</si>
  <si>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</si>
  <si>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</si>
  <si>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</si>
  <si>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</si>
  <si>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</si>
  <si>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</si>
  <si>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</si>
  <si>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</si>
  <si>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</si>
  <si>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</si>
  <si>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</si>
  <si>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</si>
  <si>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</si>
  <si>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</si>
  <si>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</si>
  <si>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</si>
  <si>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</si>
  <si>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</si>
  <si>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</si>
  <si>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</si>
  <si>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</si>
  <si>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</si>
  <si>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</si>
  <si>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</si>
  <si>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</si>
  <si>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</si>
  <si>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</si>
  <si>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</si>
  <si>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</si>
  <si>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</si>
  <si>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</si>
  <si>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</si>
  <si>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</si>
  <si>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</si>
  <si>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</si>
  <si>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</si>
  <si>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</si>
  <si>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</si>
  <si>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</si>
  <si>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</si>
  <si>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</si>
  <si>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</si>
  <si>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</si>
  <si>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</si>
  <si>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</si>
  <si>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</si>
  <si>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</si>
  <si>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</si>
  <si>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</si>
  <si>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</si>
  <si>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</si>
  <si>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</si>
  <si>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</si>
  <si>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</si>
  <si>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</si>
  <si>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</si>
  <si>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</si>
  <si>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</si>
  <si>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</si>
  <si>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</si>
  <si>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</si>
  <si>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</si>
  <si>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</si>
  <si>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</si>
  <si>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</si>
  <si>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</si>
  <si>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</si>
  <si>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</si>
  <si>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</si>
  <si>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</si>
  <si>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</si>
  <si>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</si>
  <si>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</si>
  <si>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</si>
  <si>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</si>
  <si>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</si>
  <si>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</si>
  <si>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</si>
  <si>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</si>
  <si>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</si>
  <si>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</si>
  <si>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</si>
  <si>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</si>
  <si>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</si>
  <si>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</si>
  <si>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</si>
  <si>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</si>
  <si>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</si>
  <si>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</si>
  <si>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</si>
  <si>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</si>
  <si>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</si>
  <si>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</si>
  <si>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</si>
  <si>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</si>
  <si>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</si>
  <si>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</si>
  <si>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</si>
  <si>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</si>
  <si>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</si>
  <si>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</si>
  <si>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</si>
  <si>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</si>
  <si>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</si>
  <si>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</si>
  <si>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</si>
  <si>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</si>
  <si>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</si>
  <si>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</si>
  <si>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</si>
  <si>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</si>
  <si>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</si>
  <si>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</si>
  <si>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</si>
  <si>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</si>
  <si>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</si>
  <si>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</si>
  <si>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</si>
  <si>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</si>
  <si>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</si>
  <si>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</si>
  <si>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</si>
  <si>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</si>
  <si>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</si>
  <si>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</si>
  <si>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</si>
  <si>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</si>
  <si>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</si>
  <si>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</si>
  <si>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</si>
  <si>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</si>
  <si>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</si>
  <si>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</si>
  <si>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</si>
  <si>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</si>
  <si>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</si>
  <si>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</si>
  <si>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</si>
  <si>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</si>
  <si>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</si>
  <si>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</si>
  <si>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</si>
  <si>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</si>
  <si>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</si>
  <si>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</si>
  <si>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</si>
  <si>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</si>
  <si>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</si>
  <si>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</si>
  <si>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</si>
  <si>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</si>
  <si>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</si>
  <si>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</si>
  <si>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</si>
  <si>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</si>
  <si>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</si>
  <si>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</si>
  <si>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</si>
  <si>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</si>
  <si>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</si>
  <si>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</si>
  <si>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</si>
  <si>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</si>
  <si>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</si>
  <si>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</si>
  <si>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</si>
  <si>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</si>
  <si>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</si>
  <si>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</si>
  <si>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</si>
  <si>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</si>
  <si>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</si>
  <si>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</si>
  <si>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</si>
  <si>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</si>
  <si>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</si>
  <si>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</si>
  <si>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</si>
  <si>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</si>
  <si>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</si>
  <si>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</si>
  <si>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</si>
  <si>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</si>
  <si>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</si>
  <si>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</si>
  <si>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</si>
  <si>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</si>
  <si>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</si>
  <si>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</si>
  <si>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</si>
  <si>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</si>
  <si>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</si>
  <si>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</si>
  <si>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</si>
  <si>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</si>
  <si>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</si>
  <si>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</si>
  <si>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</si>
  <si>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</si>
  <si>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</si>
  <si>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</si>
  <si>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</si>
  <si>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</si>
  <si>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</si>
  <si>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</si>
  <si>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</si>
  <si>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</si>
  <si>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</si>
  <si>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</si>
  <si>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</si>
  <si>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</si>
  <si>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</si>
  <si>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</si>
  <si>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</si>
  <si>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</si>
  <si>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</si>
  <si>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</si>
  <si>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</si>
  <si>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</si>
  <si>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</si>
  <si>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</si>
  <si>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</si>
  <si>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</si>
  <si>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</si>
  <si>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</si>
  <si>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</si>
  <si>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</si>
  <si>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</si>
  <si>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</si>
  <si>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</si>
  <si>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</si>
  <si>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</si>
  <si>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</si>
  <si>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</si>
  <si>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</si>
  <si>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</si>
  <si>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</si>
  <si>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</si>
  <si>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</si>
  <si>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</si>
  <si>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</si>
  <si>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</si>
  <si>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</si>
  <si>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</si>
  <si>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</si>
  <si>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</si>
  <si>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</si>
  <si>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</si>
  <si>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</si>
  <si>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</si>
  <si>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</si>
  <si>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</si>
  <si>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</si>
  <si>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</si>
  <si>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</si>
  <si>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</si>
  <si>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</si>
  <si>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</si>
  <si>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</si>
  <si>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</si>
  <si>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</si>
  <si>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</si>
  <si>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</si>
  <si>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</si>
  <si>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</si>
  <si>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</si>
  <si>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</si>
  <si>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</si>
  <si>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</si>
  <si>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</si>
  <si>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</si>
  <si>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</si>
  <si>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</si>
  <si>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</si>
  <si>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</si>
  <si>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</si>
  <si>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</si>
  <si>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</si>
  <si>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</si>
  <si>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</si>
  <si>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</si>
  <si>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</si>
  <si>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</si>
  <si>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</si>
  <si>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</si>
  <si>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</si>
  <si>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</si>
  <si>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</si>
  <si>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</si>
  <si>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</si>
  <si>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</si>
  <si>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</si>
  <si>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</si>
  <si>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</si>
  <si>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</si>
  <si>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</si>
  <si>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</si>
  <si>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</si>
  <si>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</si>
  <si>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</si>
  <si>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</si>
  <si>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</si>
  <si>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</si>
  <si>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</si>
  <si>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</si>
  <si>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</si>
  <si>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</si>
  <si>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</si>
  <si>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</si>
  <si>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</si>
  <si>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</si>
  <si>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</si>
  <si>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</si>
  <si>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</si>
  <si>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</si>
  <si>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</si>
  <si>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</si>
  <si>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</si>
  <si>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</si>
  <si>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</si>
  <si>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</si>
  <si>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</si>
  <si>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</si>
  <si>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</si>
  <si>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</si>
  <si>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</si>
  <si>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</si>
  <si>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</si>
  <si>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</si>
  <si>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</si>
  <si>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</si>
  <si>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</si>
  <si>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</si>
  <si>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</si>
  <si>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</si>
  <si>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</si>
  <si>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</si>
  <si>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</si>
  <si>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</si>
  <si>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</si>
  <si>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</si>
  <si>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</si>
  <si>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</si>
  <si>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</si>
  <si>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</si>
  <si>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</si>
  <si>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</si>
  <si>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</si>
  <si>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</si>
  <si>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</si>
  <si>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</si>
  <si>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</si>
  <si>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</si>
  <si>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</si>
  <si>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</si>
  <si>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</si>
  <si>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</si>
  <si>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</si>
  <si>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</si>
  <si>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</si>
  <si>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</si>
  <si>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</si>
  <si>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</si>
  <si>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</si>
  <si>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</si>
  <si>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</si>
  <si>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</si>
  <si>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</si>
  <si>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</si>
  <si>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</si>
  <si>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</si>
  <si>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</si>
  <si>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</si>
  <si>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</si>
  <si>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</si>
  <si>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</si>
  <si>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</si>
  <si>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</si>
  <si>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</si>
  <si>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</si>
  <si>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</si>
  <si>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</si>
  <si>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</si>
  <si>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</si>
  <si>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</si>
  <si>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</si>
  <si>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</si>
  <si>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</si>
  <si>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</si>
  <si>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</si>
  <si>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</si>
  <si>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</si>
  <si>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</si>
  <si>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</si>
  <si>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</si>
  <si>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</si>
  <si>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</si>
  <si>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</si>
  <si>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</si>
  <si>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</si>
  <si>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</si>
  <si>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</si>
  <si>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</si>
  <si>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</si>
  <si>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</si>
  <si>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</si>
  <si>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</si>
  <si>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</si>
  <si>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</si>
  <si>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</si>
  <si>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</si>
  <si>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</si>
  <si>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</si>
  <si>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</si>
  <si>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</si>
  <si>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</si>
  <si>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</si>
  <si>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</si>
  <si>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</si>
  <si>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</si>
  <si>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</si>
  <si>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</si>
  <si>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</si>
  <si>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</si>
  <si>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</si>
  <si>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</si>
  <si>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</si>
  <si>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</si>
  <si>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</si>
  <si>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</si>
  <si>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</si>
  <si>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</si>
  <si>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</si>
  <si>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</si>
  <si>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</si>
  <si>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</si>
  <si>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</si>
  <si>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</si>
  <si>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</si>
  <si>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</si>
  <si>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</si>
  <si>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</si>
  <si>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</si>
  <si>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</si>
  <si>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</si>
  <si>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</si>
  <si>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</si>
  <si>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</si>
  <si>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</si>
  <si>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</si>
  <si>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</si>
  <si>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</si>
  <si>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</si>
  <si>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</si>
  <si>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</si>
  <si>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</si>
  <si>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</si>
  <si>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</si>
  <si>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</si>
  <si>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</si>
  <si>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</si>
  <si>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</si>
  <si>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</si>
  <si>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</si>
  <si>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</si>
  <si>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</si>
  <si>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</si>
  <si>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</si>
  <si>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</si>
  <si>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</si>
  <si>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</si>
  <si>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</si>
  <si>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</si>
  <si>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</si>
  <si>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</si>
  <si>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</si>
  <si>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</si>
  <si>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</si>
  <si>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</si>
  <si>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</si>
  <si>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</si>
  <si>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</si>
  <si>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</si>
  <si>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</si>
  <si>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</si>
  <si>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</si>
  <si>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</si>
  <si>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</si>
  <si>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</si>
  <si>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</si>
  <si>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</si>
  <si>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</si>
  <si>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</si>
  <si>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</si>
  <si>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</si>
  <si>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</si>
  <si>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</si>
  <si>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</si>
  <si>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</si>
  <si>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</si>
  <si>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</si>
  <si>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</si>
  <si>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</si>
  <si>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</si>
  <si>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</si>
  <si>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</si>
  <si>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</si>
  <si>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</si>
  <si>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</si>
  <si>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</si>
  <si>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</si>
  <si>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</si>
  <si>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</si>
  <si>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</si>
  <si>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</si>
  <si>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</si>
  <si>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</si>
  <si>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</si>
  <si>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</si>
  <si>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</si>
  <si>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</si>
  <si>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</si>
  <si>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</si>
  <si>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</si>
  <si>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</si>
  <si>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</si>
  <si>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</si>
  <si>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</si>
  <si>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</si>
  <si>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</si>
  <si>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</si>
  <si>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</si>
  <si>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</si>
  <si>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</si>
  <si>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</si>
  <si>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</si>
  <si>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</si>
  <si>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</si>
  <si>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</si>
  <si>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</si>
  <si>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</si>
  <si>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</si>
  <si>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</si>
  <si>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</si>
  <si>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</si>
  <si>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</si>
  <si>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</si>
  <si>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</si>
  <si>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</si>
  <si>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</si>
  <si>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</si>
  <si>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</si>
  <si>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</si>
  <si>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</si>
  <si>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</si>
  <si>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</si>
  <si>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</si>
  <si>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</si>
  <si>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</si>
  <si>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</si>
  <si>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</si>
  <si>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</si>
  <si>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</si>
  <si>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</si>
  <si>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</si>
  <si>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</si>
  <si>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</si>
  <si>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</si>
  <si>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</si>
  <si>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</si>
  <si>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</si>
  <si>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</si>
  <si>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</si>
  <si>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</si>
  <si>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</si>
  <si>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</si>
  <si>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</si>
  <si>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</si>
  <si>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</si>
  <si>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</si>
  <si>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</si>
  <si>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</si>
  <si>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</si>
  <si>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</si>
  <si>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</si>
  <si>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</si>
  <si>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</si>
  <si>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</si>
  <si>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</si>
  <si>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</si>
  <si>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</si>
  <si>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</si>
  <si>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</si>
  <si>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</si>
  <si>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</si>
  <si>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</si>
  <si>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</si>
  <si>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</si>
  <si>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</si>
  <si>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</si>
  <si>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</si>
  <si>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</si>
  <si>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</si>
  <si>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</si>
  <si>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</si>
  <si>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</si>
  <si>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</si>
  <si>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</si>
  <si>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</si>
  <si>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</si>
  <si>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</si>
  <si>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</si>
  <si>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</si>
  <si>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</si>
  <si>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</si>
  <si>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</si>
  <si>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</si>
  <si>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</si>
  <si>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</si>
  <si>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</si>
  <si>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</si>
  <si>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</si>
  <si>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</si>
  <si>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</si>
  <si>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</si>
  <si>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</si>
  <si>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</si>
  <si>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</si>
  <si>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</si>
  <si>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</si>
  <si>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</si>
  <si>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</si>
  <si>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</si>
  <si>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</si>
  <si>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</si>
  <si>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</si>
  <si>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</si>
  <si>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</si>
  <si>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</si>
  <si>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</si>
  <si>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</si>
  <si>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</si>
  <si>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</si>
  <si>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</si>
  <si>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</si>
  <si>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</si>
  <si>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</si>
  <si>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</si>
  <si>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</si>
  <si>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</si>
  <si>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</si>
  <si>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</si>
  <si>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</si>
  <si>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</si>
  <si>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</si>
  <si>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</si>
  <si>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</si>
  <si>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</si>
  <si>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</si>
  <si>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</si>
  <si>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</si>
  <si>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</si>
  <si>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</si>
  <si>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</si>
  <si>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</si>
  <si>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</si>
  <si>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</si>
  <si>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</si>
  <si>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</si>
  <si>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</si>
  <si>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</si>
  <si>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</si>
  <si>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</si>
  <si>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</si>
  <si>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</si>
  <si>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</si>
  <si>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</si>
  <si>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</si>
  <si>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</si>
  <si>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</si>
  <si>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</si>
  <si>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</si>
  <si>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</si>
  <si>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</si>
  <si>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</si>
  <si>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</si>
  <si>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</si>
  <si>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</si>
  <si>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</si>
  <si>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</si>
  <si>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</si>
  <si>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</si>
  <si>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</si>
  <si>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</si>
  <si>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</si>
  <si>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</si>
  <si>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</si>
  <si>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</si>
  <si>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</si>
  <si>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</si>
  <si>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</si>
  <si>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</si>
  <si>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</si>
  <si>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</si>
  <si>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</si>
  <si>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</si>
  <si>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</si>
  <si>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</si>
  <si>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</si>
  <si>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</si>
  <si>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</si>
  <si>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</si>
  <si>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</si>
  <si>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</si>
  <si>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</si>
  <si>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</si>
  <si>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</si>
  <si>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</si>
  <si>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</si>
  <si>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</si>
  <si>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</si>
  <si>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</si>
  <si>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</si>
  <si>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</si>
  <si>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</si>
  <si>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</si>
  <si>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</si>
  <si>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</si>
  <si>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</si>
  <si>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</si>
  <si>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</si>
  <si>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</si>
  <si>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</si>
  <si>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</si>
  <si>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</si>
  <si>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</si>
  <si>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</si>
  <si>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</si>
  <si>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</si>
  <si>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</si>
  <si>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</si>
  <si>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</si>
  <si>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</si>
  <si>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</si>
  <si>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</si>
  <si>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</si>
  <si>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</si>
  <si>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</si>
  <si>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</si>
  <si>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</si>
  <si>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</si>
  <si>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</si>
  <si>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</si>
  <si>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</si>
  <si>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</si>
  <si>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</si>
  <si>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</si>
  <si>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</si>
  <si>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</si>
  <si>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</si>
  <si>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</si>
  <si>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</si>
  <si>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</si>
  <si>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</si>
  <si>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</si>
  <si>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</si>
  <si>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</si>
  <si>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</si>
  <si>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</si>
  <si>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</si>
  <si>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</si>
  <si>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</si>
  <si>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</si>
  <si>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</si>
  <si>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</si>
  <si>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</si>
  <si>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</si>
  <si>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</si>
  <si>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</si>
  <si>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</si>
  <si>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</si>
  <si>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</si>
  <si>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</si>
  <si>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</si>
  <si>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</si>
  <si>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</si>
  <si>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</si>
  <si>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</si>
  <si>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</si>
  <si>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</si>
  <si>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</si>
  <si>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</si>
  <si>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</si>
  <si>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</si>
  <si>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</si>
  <si>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</si>
  <si>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</si>
  <si>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</si>
  <si>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</si>
  <si>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</si>
  <si>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</si>
  <si>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</si>
  <si>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</si>
  <si>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</si>
  <si>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</si>
  <si>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</si>
  <si>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</si>
  <si>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</si>
  <si>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</si>
  <si>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</si>
  <si>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</si>
  <si>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</si>
  <si>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</si>
  <si>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</si>
  <si>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</si>
  <si>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</si>
  <si>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</si>
  <si>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</si>
  <si>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</si>
  <si>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</si>
  <si>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</si>
  <si>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</si>
  <si>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</si>
  <si>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</si>
  <si>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</si>
  <si>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</si>
  <si>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</si>
  <si>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</si>
  <si>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</si>
  <si>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</si>
  <si>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</si>
  <si>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</si>
  <si>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</si>
  <si>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</si>
  <si>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</si>
  <si>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</si>
  <si>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</si>
  <si>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</si>
  <si>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</si>
  <si>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</si>
  <si>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</si>
  <si>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</si>
  <si>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</si>
  <si>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</si>
  <si>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</si>
  <si>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</si>
  <si>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</si>
  <si>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</si>
  <si>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</si>
  <si>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</si>
  <si>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</si>
  <si>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</si>
  <si>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</si>
  <si>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</si>
  <si>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</si>
  <si>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</si>
  <si>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</si>
  <si>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</si>
  <si>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</si>
  <si>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</si>
  <si>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</si>
  <si>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</si>
  <si>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</si>
  <si>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</si>
  <si>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</si>
  <si>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</si>
  <si>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</si>
  <si>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</si>
  <si>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</si>
  <si>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</si>
  <si>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</si>
  <si>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</si>
  <si>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</si>
  <si>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</si>
  <si>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</si>
  <si>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</si>
  <si>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</si>
  <si>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</si>
  <si>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</si>
  <si>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</si>
  <si>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</si>
  <si>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</si>
  <si>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</si>
  <si>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</si>
  <si>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</si>
  <si>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</si>
  <si>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</si>
  <si>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</si>
  <si>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</si>
  <si>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</si>
  <si>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</si>
  <si>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</si>
  <si>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</si>
  <si>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</si>
  <si>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</si>
  <si>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</si>
  <si>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</si>
  <si>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</si>
  <si>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</si>
  <si>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</si>
  <si>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</si>
  <si>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</si>
  <si>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</si>
  <si>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</si>
  <si>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</si>
  <si>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</si>
  <si>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</si>
  <si>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</si>
  <si>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</si>
  <si>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</si>
  <si>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</si>
  <si>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</si>
  <si>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</si>
  <si>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</si>
  <si>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</si>
  <si>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</si>
  <si>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</si>
  <si>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</si>
  <si>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</si>
  <si>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</si>
  <si>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</si>
  <si>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</si>
  <si>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</si>
  <si>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</si>
  <si>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</si>
  <si>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</si>
  <si>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</si>
  <si>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</si>
  <si>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</si>
  <si>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</si>
  <si>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</si>
  <si>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</si>
  <si>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</si>
  <si>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</si>
  <si>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</si>
  <si>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</si>
  <si>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</si>
  <si>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</si>
  <si>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</si>
  <si>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</si>
  <si>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</si>
  <si>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</si>
  <si>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</si>
  <si>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</si>
  <si>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</si>
  <si>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</si>
  <si>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</si>
  <si>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</si>
  <si>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</si>
  <si>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</si>
  <si>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</si>
  <si>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</si>
  <si>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</si>
  <si>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</si>
  <si>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</si>
  <si>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</si>
  <si>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</si>
  <si>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</si>
  <si>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</si>
  <si>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</si>
  <si>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</si>
  <si>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</si>
  <si>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</si>
  <si>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</si>
  <si>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</si>
  <si>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</si>
  <si>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</si>
  <si>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</si>
  <si>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</si>
  <si>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</si>
  <si>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</si>
  <si>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</si>
  <si>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</si>
  <si>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</si>
  <si>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</si>
  <si>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</si>
  <si>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</si>
  <si>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</si>
  <si>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</si>
  <si>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</si>
  <si>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</si>
  <si>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</si>
  <si>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</si>
  <si>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</si>
  <si>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</si>
  <si>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</si>
  <si>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</si>
  <si>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</si>
  <si>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</si>
  <si>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</si>
  <si>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</si>
  <si>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</si>
  <si>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</si>
  <si>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</si>
  <si>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</si>
  <si>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</si>
  <si>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</si>
  <si>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</si>
  <si>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</si>
  <si>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</si>
  <si>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</si>
  <si>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</si>
  <si>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</si>
  <si>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</si>
  <si>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</si>
  <si>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</si>
  <si>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</si>
  <si>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</si>
  <si>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</si>
  <si>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</si>
  <si>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</si>
  <si>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</si>
  <si>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</si>
  <si>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</si>
  <si>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</si>
  <si>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</si>
  <si>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</si>
  <si>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</si>
  <si>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</si>
  <si>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</si>
  <si>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</si>
  <si>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</si>
  <si>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</si>
  <si>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</si>
  <si>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</si>
  <si>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</si>
  <si>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</si>
  <si>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</si>
  <si>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</si>
  <si>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</si>
  <si>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</si>
  <si>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</si>
  <si>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</si>
  <si>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</si>
  <si>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</si>
  <si>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</si>
  <si>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</si>
  <si>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</si>
  <si>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</si>
  <si>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</si>
  <si>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</si>
  <si>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</si>
  <si>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</si>
  <si>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</si>
  <si>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</si>
  <si>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</si>
  <si>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</si>
  <si>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</si>
  <si>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</si>
  <si>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</si>
  <si>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</si>
  <si>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</si>
  <si>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</si>
  <si>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</si>
  <si>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</si>
  <si>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</si>
  <si>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</si>
  <si>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</si>
  <si>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</si>
  <si>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</si>
  <si>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</si>
  <si>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</si>
  <si>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</si>
  <si>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</si>
  <si>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</si>
  <si>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</si>
  <si>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</si>
  <si>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</si>
  <si>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</si>
  <si>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</si>
  <si>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</si>
  <si>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</si>
  <si>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</si>
  <si>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</si>
  <si>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</si>
  <si>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</si>
  <si>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</si>
  <si>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</si>
  <si>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</si>
  <si>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</si>
  <si>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</si>
  <si>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</si>
  <si>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</si>
  <si>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</si>
  <si>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</si>
  <si>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</si>
  <si>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</si>
  <si>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</si>
  <si>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</si>
  <si>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</si>
  <si>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</si>
  <si>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</si>
  <si>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</si>
  <si>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</si>
  <si>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</si>
  <si>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</si>
  <si>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</si>
  <si>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</si>
  <si>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</si>
  <si>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</si>
  <si>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</si>
  <si>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</si>
  <si>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</si>
  <si>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</si>
  <si>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</si>
  <si>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</si>
  <si>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</si>
  <si>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</si>
  <si>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</si>
  <si>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</si>
  <si>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</si>
  <si>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</si>
  <si>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</si>
  <si>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</si>
  <si>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</si>
  <si>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</si>
  <si>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</si>
  <si>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</si>
  <si>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</si>
  <si>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</si>
  <si>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</si>
  <si>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</si>
  <si>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</si>
  <si>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</si>
  <si>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</si>
  <si>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</si>
  <si>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</si>
  <si>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</si>
  <si>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</si>
  <si>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</si>
  <si>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</si>
  <si>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</si>
  <si>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</si>
  <si>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</si>
  <si>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</si>
  <si>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</si>
  <si>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</si>
  <si>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</si>
  <si>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</si>
  <si>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</si>
  <si>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</si>
  <si>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</si>
  <si>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</si>
  <si>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</si>
  <si>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</si>
  <si>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</si>
  <si>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</si>
  <si>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</si>
  <si>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</si>
  <si>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</si>
  <si>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</si>
  <si>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</si>
  <si>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</si>
  <si>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</si>
  <si>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</si>
  <si>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</si>
  <si>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</si>
  <si>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</si>
  <si>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</si>
  <si>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</si>
  <si>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</si>
  <si>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</si>
  <si>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</si>
  <si>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</si>
  <si>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</si>
  <si>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</si>
  <si>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</si>
  <si>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</si>
  <si>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</si>
  <si>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</si>
  <si>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</si>
  <si>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</si>
  <si>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</si>
  <si>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</si>
  <si>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</si>
  <si>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</si>
  <si>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</si>
  <si>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</si>
  <si>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</si>
  <si>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</si>
  <si>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</si>
  <si>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</si>
  <si>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</si>
  <si>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</si>
  <si>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</si>
  <si>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</si>
  <si>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</si>
  <si>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</si>
  <si>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</si>
  <si>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</si>
  <si>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</si>
  <si>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</si>
  <si>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</si>
  <si>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</si>
  <si>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</si>
  <si>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</si>
  <si>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</si>
  <si>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</si>
  <si>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</si>
  <si>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</si>
  <si>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</si>
  <si>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</si>
  <si>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</si>
  <si>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</si>
  <si>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</si>
  <si>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</si>
  <si>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</si>
  <si>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</si>
  <si>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</si>
  <si>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</si>
  <si>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</si>
  <si>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</si>
  <si>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</si>
  <si>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</si>
  <si>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</si>
  <si>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</si>
  <si>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</si>
  <si>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</si>
  <si>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</si>
  <si>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</si>
  <si>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</si>
  <si>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</si>
  <si>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</si>
  <si>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</si>
  <si>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</si>
  <si>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</si>
  <si>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</si>
  <si>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</si>
  <si>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</si>
  <si>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</si>
  <si>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</si>
  <si>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</si>
  <si>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</si>
  <si>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</si>
  <si>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</si>
  <si>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</si>
  <si>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</si>
  <si>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</si>
  <si>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</si>
  <si>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</si>
  <si>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</si>
  <si>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</si>
  <si>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</si>
  <si>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</si>
  <si>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</si>
  <si>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</si>
  <si>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</si>
  <si>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</si>
  <si>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</si>
  <si>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</si>
  <si>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</si>
  <si>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</si>
  <si>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</si>
  <si>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</si>
  <si>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</si>
  <si>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</si>
  <si>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</si>
  <si>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</si>
  <si>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</si>
  <si>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</si>
  <si>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</si>
  <si>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</si>
  <si>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</si>
  <si>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</si>
  <si>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</si>
  <si>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</si>
  <si>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</si>
  <si>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</si>
  <si>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</si>
  <si>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</si>
  <si>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</si>
  <si>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</si>
  <si>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</si>
  <si>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</si>
  <si>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</si>
  <si>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</si>
  <si>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</si>
  <si>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</si>
  <si>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</si>
  <si>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</si>
  <si>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</si>
  <si>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</si>
  <si>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</si>
  <si>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</si>
  <si>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</si>
  <si>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</si>
  <si>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</si>
  <si>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</si>
  <si>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</si>
  <si>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</si>
  <si>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</si>
  <si>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</si>
  <si>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</si>
  <si>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</si>
  <si>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</si>
  <si>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</si>
  <si>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</si>
  <si>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</si>
  <si>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</si>
  <si>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</si>
  <si>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</si>
  <si>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</si>
  <si>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</si>
  <si>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</si>
  <si>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</si>
  <si>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</si>
  <si>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</si>
  <si>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</si>
  <si>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</si>
  <si>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</si>
  <si>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</si>
  <si>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</si>
  <si>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</si>
  <si>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</si>
  <si>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</si>
  <si>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</si>
  <si>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</si>
  <si>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</si>
  <si>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</si>
  <si>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</si>
  <si>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</si>
  <si>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</si>
  <si>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</si>
  <si>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</si>
  <si>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</si>
  <si>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</si>
  <si>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</si>
  <si>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</si>
  <si>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</si>
  <si>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</si>
  <si>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</si>
  <si>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</si>
  <si>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</si>
  <si>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</si>
  <si>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</si>
  <si>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</si>
  <si>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</si>
  <si>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</si>
  <si>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</si>
  <si>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</si>
  <si>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</si>
  <si>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</si>
  <si>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</si>
  <si>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</si>
  <si>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</si>
  <si>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</si>
  <si>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</si>
  <si>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</si>
  <si>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</si>
  <si>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</si>
  <si>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</si>
  <si>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</si>
  <si>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</si>
  <si>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</si>
  <si>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</si>
  <si>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</si>
  <si>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</si>
  <si>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</si>
  <si>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</si>
  <si>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</si>
  <si>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</si>
  <si>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</si>
  <si>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</si>
  <si>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</si>
  <si>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</si>
  <si>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</si>
  <si>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</si>
  <si>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</si>
  <si>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</si>
  <si>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</si>
  <si>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</si>
  <si>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</si>
  <si>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</si>
  <si>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</si>
  <si>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</si>
  <si>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</si>
  <si>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</si>
  <si>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</si>
  <si>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</si>
  <si>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</si>
  <si>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</si>
  <si>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</si>
  <si>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</si>
  <si>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</si>
  <si>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</si>
  <si>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</si>
  <si>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</si>
  <si>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</si>
  <si>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</si>
  <si>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</si>
  <si>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</si>
  <si>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</si>
  <si>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</si>
  <si>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</si>
  <si>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</si>
  <si>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</si>
  <si>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</si>
  <si>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</si>
  <si>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</si>
  <si>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</si>
  <si>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</si>
  <si>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</si>
  <si>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</si>
  <si>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</si>
  <si>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</si>
  <si>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</si>
  <si>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</si>
  <si>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</si>
  <si>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</si>
  <si>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</si>
  <si>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</si>
  <si>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</si>
  <si>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</si>
  <si>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</si>
  <si>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</si>
  <si>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</si>
  <si>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</si>
  <si>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</si>
  <si>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</si>
  <si>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</si>
  <si>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</si>
  <si>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</si>
  <si>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</si>
  <si>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</si>
  <si>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</si>
  <si>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</si>
  <si>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</si>
  <si>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</si>
  <si>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</si>
  <si>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</si>
  <si>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</si>
  <si>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</si>
  <si>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</si>
  <si>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</si>
  <si>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</si>
  <si>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</si>
  <si>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</si>
  <si>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</si>
  <si>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</si>
  <si>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</si>
  <si>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</si>
  <si>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</si>
  <si>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</si>
  <si>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</si>
  <si>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</si>
  <si>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</si>
  <si>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</si>
  <si>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</si>
  <si>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</si>
  <si>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</si>
  <si>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</si>
  <si>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</si>
  <si>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</si>
  <si>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</si>
  <si>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</si>
  <si>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</si>
  <si>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</si>
  <si>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</si>
  <si>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</si>
  <si>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</si>
  <si>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</si>
  <si>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</si>
  <si>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</si>
  <si>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</si>
  <si>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</si>
  <si>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</si>
  <si>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</si>
  <si>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</si>
  <si>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</si>
  <si>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</si>
  <si>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</si>
  <si>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</si>
  <si>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</si>
  <si>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</si>
  <si>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</si>
  <si>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</si>
  <si>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</si>
  <si>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</si>
  <si>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</si>
  <si>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</si>
  <si>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</si>
  <si>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</si>
  <si>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</si>
  <si>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</si>
  <si>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</si>
  <si>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</si>
  <si>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</si>
  <si>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</si>
  <si>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</si>
  <si>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</si>
  <si>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</si>
  <si>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</si>
  <si>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</si>
  <si>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</si>
  <si>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</si>
  <si>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</si>
  <si>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</si>
  <si>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</si>
  <si>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</si>
  <si>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</si>
  <si>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</si>
  <si>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</si>
  <si>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</si>
  <si>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</si>
  <si>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</si>
  <si>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</si>
  <si>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</si>
  <si>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</si>
  <si>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</si>
  <si>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</si>
  <si>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</si>
  <si>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</si>
  <si>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</si>
  <si>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</si>
  <si>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</si>
  <si>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</si>
  <si>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</si>
  <si>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</si>
  <si>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</si>
  <si>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</si>
  <si>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</si>
  <si>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</si>
  <si>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</si>
  <si>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</si>
  <si>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</si>
  <si>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</si>
  <si>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</si>
  <si>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</si>
  <si>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</si>
  <si>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</si>
  <si>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</si>
  <si>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</si>
  <si>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</si>
  <si>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</si>
  <si>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</si>
  <si>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</si>
  <si>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</si>
  <si>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</si>
  <si>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</si>
  <si>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</si>
  <si>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</si>
  <si>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</si>
  <si>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</si>
  <si>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</si>
  <si>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</si>
  <si>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</si>
  <si>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</si>
  <si>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</si>
  <si>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</si>
  <si>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</si>
  <si>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</si>
  <si>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</si>
  <si>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</si>
  <si>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</si>
  <si>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</si>
  <si>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</si>
  <si>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</si>
  <si>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</si>
  <si>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</si>
  <si>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</si>
  <si>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</si>
  <si>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</si>
  <si>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</si>
  <si>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</si>
  <si>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</si>
  <si>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</si>
  <si>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</si>
  <si>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</si>
  <si>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</si>
  <si>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</si>
  <si>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</si>
  <si>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</si>
  <si>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</si>
  <si>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</si>
  <si>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</si>
  <si>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</si>
  <si>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</si>
  <si>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</si>
  <si>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</si>
  <si>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</si>
  <si>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</si>
  <si>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</si>
  <si>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</si>
  <si>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</si>
  <si>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</si>
  <si>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</si>
  <si>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</si>
  <si>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</si>
  <si>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</si>
  <si>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</si>
  <si>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</si>
  <si>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</si>
  <si>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</si>
  <si>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</si>
  <si>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</si>
  <si>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</si>
  <si>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</si>
  <si>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</si>
  <si>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</si>
  <si>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</si>
  <si>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</si>
  <si>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</si>
  <si>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</si>
  <si>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</si>
  <si>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</si>
  <si>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</si>
  <si>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</si>
  <si>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</si>
  <si>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</si>
  <si>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</si>
  <si>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</si>
  <si>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</si>
  <si>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</si>
  <si>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</si>
  <si>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</si>
  <si>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</si>
  <si>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</si>
  <si>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</si>
  <si>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</si>
  <si>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</si>
  <si>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</si>
  <si>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</si>
  <si>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</si>
  <si>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</si>
  <si>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</si>
  <si>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</si>
  <si>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</si>
  <si>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</si>
  <si>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</si>
  <si>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</si>
  <si>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</si>
  <si>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</si>
  <si>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</si>
  <si>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</si>
  <si>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</si>
  <si>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</si>
  <si>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</si>
  <si>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</si>
  <si>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</si>
  <si>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</si>
  <si>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</si>
  <si>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</si>
  <si>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</si>
  <si>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</si>
  <si>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</si>
  <si>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</si>
  <si>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</si>
  <si>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</si>
  <si>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</si>
  <si>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</si>
  <si>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</si>
  <si>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</si>
  <si>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</si>
  <si>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</si>
  <si>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</si>
  <si>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</si>
  <si>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</si>
  <si>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</si>
  <si>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</si>
  <si>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</si>
  <si>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</si>
  <si>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</si>
  <si>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</si>
  <si>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</si>
  <si>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</si>
  <si>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</si>
  <si>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</si>
  <si>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</si>
  <si>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</si>
  <si>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</si>
  <si>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</si>
  <si>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</si>
  <si>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</si>
  <si>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</si>
  <si>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</si>
  <si>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</si>
  <si>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</si>
  <si>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</si>
  <si>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</si>
  <si>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</si>
  <si>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</si>
  <si>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</si>
  <si>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</si>
  <si>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</si>
  <si>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</si>
  <si>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</si>
  <si>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</si>
  <si>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</si>
  <si>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</si>
  <si>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</si>
  <si>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</si>
  <si>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</si>
  <si>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</si>
  <si>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</si>
  <si>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</si>
  <si>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</si>
  <si>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</si>
  <si>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</si>
  <si>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</si>
  <si>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</si>
  <si>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</si>
  <si>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</si>
  <si>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</si>
  <si>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</si>
  <si>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</si>
  <si>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</si>
  <si>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</si>
  <si>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</si>
  <si>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</si>
  <si>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</si>
  <si>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</si>
  <si>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</si>
  <si>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</si>
  <si>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</si>
  <si>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</si>
  <si>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</si>
  <si>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</si>
  <si>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</si>
  <si>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</si>
  <si>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</si>
  <si>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</si>
  <si>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</si>
  <si>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</si>
  <si>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</si>
  <si>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</si>
  <si>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</si>
  <si>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</si>
  <si>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</si>
  <si>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</si>
  <si>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</si>
  <si>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</si>
  <si>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</si>
  <si>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</si>
  <si>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</si>
  <si>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</si>
  <si>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</si>
  <si>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</si>
  <si>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</si>
  <si>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</si>
  <si>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</si>
  <si>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</si>
  <si>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</si>
  <si>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</si>
  <si>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</si>
  <si>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</si>
  <si>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</si>
  <si>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</si>
  <si>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</si>
  <si>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</si>
  <si>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</si>
  <si>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</si>
  <si>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</si>
  <si>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</si>
  <si>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</si>
  <si>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</si>
  <si>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</si>
  <si>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</si>
  <si>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</si>
  <si>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</si>
  <si>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</si>
  <si>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</si>
  <si>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</si>
  <si>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</si>
  <si>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</si>
  <si>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</si>
  <si>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</si>
  <si>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</si>
  <si>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</si>
  <si>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</si>
  <si>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</si>
  <si>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</si>
  <si>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</si>
  <si>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</si>
  <si>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</si>
  <si>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</si>
  <si>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</si>
  <si>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</si>
  <si>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</si>
  <si>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</si>
  <si>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</si>
  <si>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</si>
  <si>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</si>
  <si>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</si>
  <si>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</si>
  <si>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</si>
  <si>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</si>
  <si>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</si>
  <si>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</si>
  <si>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</si>
  <si>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</si>
  <si>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</si>
  <si>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</si>
  <si>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</si>
  <si>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</si>
  <si>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</si>
  <si>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</si>
  <si>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</si>
  <si>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</si>
  <si>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</si>
  <si>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</si>
  <si>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</si>
  <si>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</si>
  <si>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</si>
  <si>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</si>
  <si>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</si>
  <si>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</si>
  <si>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</si>
  <si>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</si>
  <si>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</si>
  <si>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</si>
  <si>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</si>
  <si>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</si>
  <si>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</si>
  <si>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</si>
  <si>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</si>
  <si>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</si>
  <si>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</si>
  <si>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</si>
  <si>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</si>
  <si>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</si>
  <si>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</si>
  <si>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</si>
  <si>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</si>
  <si>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</si>
  <si>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</si>
  <si>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</si>
  <si>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</si>
  <si>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</si>
  <si>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</si>
  <si>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</si>
  <si>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</si>
  <si>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</si>
  <si>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</si>
  <si>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</si>
  <si>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</si>
  <si>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</si>
  <si>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</si>
  <si>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</si>
  <si>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</si>
  <si>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</si>
  <si>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</si>
  <si>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</si>
  <si>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</si>
  <si>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</si>
  <si>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</si>
  <si>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</si>
  <si>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</si>
  <si>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</si>
  <si>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</si>
  <si>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</si>
  <si>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</si>
  <si>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</si>
  <si>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</si>
  <si>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</si>
  <si>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</si>
  <si>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</si>
  <si>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</si>
  <si>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</si>
  <si>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</si>
  <si>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</si>
  <si>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</si>
  <si>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</si>
  <si>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</si>
  <si>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</si>
  <si>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</si>
  <si>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</si>
  <si>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</si>
  <si>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</si>
  <si>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</si>
  <si>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</si>
  <si>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</si>
  <si>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</si>
  <si>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</si>
  <si>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</si>
  <si>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</si>
  <si>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</si>
  <si>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</si>
  <si>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</si>
  <si>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</si>
  <si>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</si>
  <si>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</si>
  <si>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</si>
  <si>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</si>
  <si>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</si>
  <si>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</si>
  <si>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</si>
  <si>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</si>
  <si>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</si>
  <si>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</si>
  <si>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</si>
  <si>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</si>
  <si>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</si>
  <si>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</si>
  <si>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</si>
  <si>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</si>
  <si>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</si>
  <si>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</si>
  <si>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</si>
  <si>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</si>
  <si>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</si>
  <si>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</si>
  <si>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</si>
  <si>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</si>
  <si>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</si>
  <si>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</si>
  <si>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</si>
  <si>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</si>
  <si>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</si>
  <si>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</si>
  <si>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</si>
  <si>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</si>
  <si>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</si>
  <si>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</si>
  <si>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</si>
  <si>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</si>
  <si>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</si>
  <si>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</si>
  <si>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</si>
  <si>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</si>
  <si>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</si>
  <si>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</si>
  <si>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</si>
  <si>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</si>
  <si>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</si>
  <si>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</si>
  <si>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</si>
  <si>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</si>
  <si>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</si>
  <si>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</si>
  <si>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</si>
  <si>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</si>
  <si>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</si>
  <si>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</si>
  <si>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</si>
  <si>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</si>
  <si>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</si>
  <si>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</si>
  <si>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</si>
  <si>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</si>
  <si>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</si>
  <si>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</si>
  <si>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</si>
  <si>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</si>
  <si>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</si>
  <si>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</si>
  <si>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</si>
  <si>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</si>
  <si>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</si>
  <si>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</si>
  <si>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</si>
  <si>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</si>
  <si>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</si>
  <si>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</si>
  <si>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</si>
  <si>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</si>
  <si>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</si>
  <si>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</si>
  <si>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</si>
  <si>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</si>
  <si>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</si>
  <si>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</si>
  <si>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</si>
  <si>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</si>
  <si>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</si>
  <si>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</si>
  <si>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</si>
  <si>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</si>
  <si>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</si>
  <si>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</si>
  <si>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</si>
  <si>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</si>
  <si>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</si>
  <si>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</si>
  <si>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</si>
  <si>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</si>
  <si>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</si>
  <si>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</si>
  <si>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</si>
  <si>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</si>
  <si>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</si>
  <si>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</si>
  <si>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</si>
  <si>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</si>
  <si>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</si>
  <si>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</si>
  <si>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</si>
  <si>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</si>
  <si>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</si>
  <si>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</si>
  <si>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</si>
  <si>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</si>
  <si>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</si>
  <si>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</si>
  <si>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</si>
  <si>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</si>
  <si>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</si>
  <si>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</si>
  <si>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</si>
  <si>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</si>
  <si>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</si>
  <si>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</si>
  <si>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</si>
  <si>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</si>
  <si>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</si>
  <si>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</si>
  <si>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</si>
  <si>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</si>
  <si>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</si>
  <si>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</si>
  <si>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</si>
  <si>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</si>
  <si>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</si>
  <si>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</si>
  <si>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</si>
  <si>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</si>
  <si>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</si>
  <si>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</si>
  <si>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</si>
  <si>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</si>
  <si>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</si>
  <si>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</si>
  <si>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</si>
  <si>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</si>
  <si>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</si>
  <si>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</si>
  <si>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</si>
  <si>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</si>
  <si>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</si>
  <si>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</si>
  <si>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</si>
  <si>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</si>
  <si>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</si>
  <si>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</si>
  <si>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</si>
  <si>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</si>
  <si>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</si>
  <si>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</si>
  <si>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</si>
  <si>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</si>
  <si>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</si>
  <si>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</si>
  <si>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</si>
  <si>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</si>
  <si>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</si>
  <si>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</si>
  <si>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</si>
  <si>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</si>
  <si>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</si>
  <si>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</si>
  <si>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</si>
  <si>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</si>
  <si>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</si>
  <si>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</si>
  <si>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</si>
  <si>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</si>
  <si>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</si>
  <si>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</si>
  <si>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</si>
  <si>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</si>
  <si>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</si>
  <si>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</si>
  <si>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</si>
  <si>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</si>
  <si>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</si>
  <si>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</si>
  <si>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</si>
  <si>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</si>
  <si>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</si>
  <si>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</si>
  <si>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</si>
  <si>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</si>
  <si>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</si>
  <si>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</si>
  <si>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</si>
  <si>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</si>
  <si>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</si>
  <si>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</si>
  <si>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</si>
  <si>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</si>
  <si>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</si>
  <si>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</si>
  <si>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</si>
  <si>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</si>
  <si>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</si>
  <si>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</si>
  <si>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</si>
  <si>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</si>
  <si>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</si>
  <si>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</si>
  <si>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</si>
  <si>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</si>
  <si>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</si>
  <si>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</si>
  <si>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</si>
  <si>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</si>
  <si>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</si>
  <si>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</si>
  <si>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</si>
  <si>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</si>
  <si>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</si>
  <si>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</si>
  <si>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</si>
  <si>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</si>
  <si>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</si>
  <si>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</si>
  <si>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</si>
  <si>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</si>
  <si>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</si>
  <si>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</si>
  <si>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</si>
  <si>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</si>
  <si>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</si>
  <si>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</si>
  <si>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</si>
  <si>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</si>
  <si>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</si>
  <si>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</si>
  <si>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</si>
  <si>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</si>
  <si>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</si>
  <si>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</si>
  <si>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</si>
  <si>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</si>
  <si>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</si>
  <si>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</si>
  <si>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</si>
  <si>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</si>
  <si>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</si>
  <si>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</si>
  <si>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</si>
  <si>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</si>
  <si>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</si>
  <si>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</si>
  <si>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</si>
  <si>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</si>
  <si>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</si>
  <si>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</si>
  <si>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</si>
  <si>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</si>
  <si>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</si>
  <si>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</si>
  <si>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</si>
  <si>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</si>
  <si>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</si>
  <si>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</si>
  <si>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</si>
  <si>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</si>
  <si>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</si>
  <si>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</si>
  <si>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</si>
  <si>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</si>
  <si>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</si>
  <si>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</si>
  <si>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</si>
  <si>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</si>
  <si>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</si>
  <si>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</si>
  <si>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</si>
  <si>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</si>
  <si>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</si>
  <si>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</si>
  <si>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</si>
  <si>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</si>
  <si>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</si>
  <si>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</si>
  <si>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</si>
  <si>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</si>
  <si>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</si>
  <si>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</si>
  <si>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</si>
  <si>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</si>
  <si>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</si>
  <si>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</si>
  <si>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</si>
  <si>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</si>
  <si>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</si>
  <si>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</si>
  <si>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</si>
  <si>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</si>
  <si>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</si>
  <si>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</si>
  <si>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</si>
  <si>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</si>
  <si>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</si>
  <si>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</si>
  <si>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</si>
  <si>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</si>
  <si>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</si>
  <si>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</si>
  <si>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</si>
  <si>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</si>
  <si>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</si>
  <si>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</si>
  <si>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</si>
  <si>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</si>
  <si>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</si>
  <si>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</si>
  <si>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</si>
  <si>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</si>
  <si>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</si>
  <si>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</si>
  <si>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</si>
  <si>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</si>
  <si>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</si>
  <si>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</si>
  <si>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</si>
  <si>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</si>
  <si>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</si>
  <si>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</si>
  <si>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</si>
  <si>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</si>
  <si>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</si>
  <si>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</si>
  <si>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</si>
  <si>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</si>
  <si>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</si>
  <si>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</si>
  <si>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</si>
  <si>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</si>
  <si>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</si>
  <si>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</si>
  <si>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</si>
  <si>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</si>
  <si>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</si>
  <si>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</si>
  <si>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</si>
  <si>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</si>
  <si>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</si>
  <si>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</si>
  <si>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</si>
  <si>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</si>
  <si>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</si>
  <si>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</si>
  <si>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</si>
  <si>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</si>
  <si>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</si>
  <si>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</si>
  <si>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</si>
  <si>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</si>
  <si>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</si>
  <si>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</si>
  <si>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</si>
  <si>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</si>
  <si>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</si>
  <si>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</si>
  <si>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</si>
  <si>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</si>
  <si>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</si>
  <si>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</si>
  <si>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</si>
  <si>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</si>
  <si>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</si>
  <si>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</si>
  <si>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</si>
  <si>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</si>
  <si>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</si>
  <si>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</si>
  <si>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</si>
  <si>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</si>
  <si>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</si>
  <si>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</si>
  <si>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</si>
  <si>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</si>
  <si>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</si>
  <si>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</si>
  <si>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</si>
  <si>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</si>
  <si>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</si>
  <si>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</si>
  <si>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</si>
  <si>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</si>
  <si>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</si>
  <si>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</si>
  <si>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</si>
  <si>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</si>
  <si>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</si>
  <si>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</si>
  <si>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</si>
  <si>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</si>
  <si>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</si>
  <si>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</si>
  <si>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</si>
  <si>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</si>
  <si>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</si>
  <si>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</si>
  <si>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</si>
  <si>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</si>
  <si>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</si>
  <si>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</si>
  <si>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</si>
  <si>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</si>
  <si>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</si>
  <si>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</si>
  <si>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</si>
  <si>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</si>
  <si>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</si>
  <si>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</si>
  <si>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</si>
  <si>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</si>
  <si>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</si>
  <si>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</si>
  <si>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</si>
  <si>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</si>
  <si>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</si>
  <si>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</si>
  <si>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</si>
  <si>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</si>
  <si>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</si>
  <si>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</si>
  <si>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</si>
  <si>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</si>
  <si>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</si>
  <si>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</si>
  <si>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</si>
  <si>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</si>
  <si>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</si>
  <si>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</si>
  <si>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</si>
  <si>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</si>
  <si>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</si>
  <si>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</si>
  <si>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</si>
  <si>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</si>
  <si>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</si>
  <si>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</si>
  <si>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</si>
  <si>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</si>
  <si>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</si>
  <si>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</si>
  <si>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</si>
  <si>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</si>
  <si>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</si>
  <si>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</si>
  <si>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</si>
  <si>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</si>
  <si>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</si>
  <si>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</si>
  <si>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</si>
  <si>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</si>
  <si>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</si>
  <si>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</si>
  <si>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</si>
  <si>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</si>
  <si>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</si>
  <si>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</si>
  <si>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</si>
  <si>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</si>
  <si>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</si>
  <si>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</si>
  <si>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</si>
  <si>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</si>
  <si>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</si>
  <si>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</si>
  <si>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</si>
  <si>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</si>
  <si>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</si>
  <si>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</si>
  <si>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</si>
  <si>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</si>
  <si>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</si>
  <si>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</si>
  <si>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</si>
  <si>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</si>
  <si>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</si>
  <si>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</si>
  <si>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</si>
  <si>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</si>
  <si>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</si>
  <si>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</si>
  <si>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</si>
  <si>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</si>
  <si>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</si>
  <si>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</si>
  <si>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</si>
  <si>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</si>
  <si>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</si>
  <si>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</si>
  <si>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</si>
  <si>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</si>
  <si>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</si>
  <si>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</si>
  <si>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</si>
  <si>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</si>
  <si>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</si>
  <si>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</si>
  <si>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</si>
  <si>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</si>
  <si>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</si>
  <si>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</si>
  <si>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</si>
  <si>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</si>
  <si>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</si>
  <si>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</si>
  <si>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</si>
  <si>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</si>
  <si>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</si>
  <si>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</si>
  <si>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</si>
  <si>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</si>
  <si>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</si>
  <si>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</si>
  <si>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</si>
  <si>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</si>
  <si>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</si>
  <si>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</si>
  <si>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</si>
  <si>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</si>
  <si>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</si>
  <si>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</si>
  <si>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</si>
  <si>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</si>
  <si>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</si>
  <si>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</si>
  <si>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</si>
  <si>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</si>
  <si>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</si>
  <si>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</si>
  <si>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</si>
  <si>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</si>
  <si>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</si>
  <si>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</si>
  <si>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</si>
  <si>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</si>
  <si>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</si>
  <si>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</si>
  <si>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</si>
  <si>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</si>
  <si>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</si>
  <si>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</si>
  <si>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</si>
  <si>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</si>
  <si>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</si>
  <si>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</si>
  <si>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</si>
  <si>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</si>
  <si>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</si>
  <si>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</si>
  <si>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</si>
  <si>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</si>
  <si>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</si>
  <si>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</si>
  <si>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</si>
  <si>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</si>
  <si>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</si>
  <si>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</si>
  <si>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</si>
  <si>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</si>
  <si>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</si>
  <si>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</si>
  <si>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</si>
  <si>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</si>
  <si>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</si>
  <si>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</si>
  <si>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</si>
  <si>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</si>
  <si>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</si>
  <si>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</si>
  <si>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</si>
  <si>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</si>
  <si>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</si>
  <si>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</si>
  <si>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</si>
  <si>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</si>
  <si>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</si>
  <si>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</si>
  <si>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</si>
  <si>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</si>
  <si>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</si>
  <si>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</si>
  <si>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</si>
  <si>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</si>
  <si>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</si>
  <si>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</si>
  <si>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</si>
  <si>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</si>
  <si>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</si>
  <si>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</si>
  <si>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</si>
  <si>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</si>
  <si>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</si>
  <si>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</si>
  <si>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</si>
  <si>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</si>
  <si>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</si>
  <si>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</si>
  <si>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</si>
  <si>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</si>
  <si>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</si>
  <si>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</si>
  <si>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</si>
  <si>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</si>
  <si>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</si>
  <si>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</si>
  <si>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</si>
  <si>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</si>
  <si>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</si>
  <si>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</si>
  <si>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</si>
  <si>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</si>
  <si>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</si>
  <si>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</si>
  <si>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</si>
  <si>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</si>
  <si>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</si>
  <si>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</si>
  <si>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</si>
  <si>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</si>
  <si>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</si>
  <si>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</si>
  <si>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</si>
  <si>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</si>
  <si>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</si>
  <si>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</si>
  <si>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</si>
  <si>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</si>
  <si>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</si>
  <si>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</si>
  <si>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</si>
  <si>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</si>
  <si>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</si>
  <si>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</si>
  <si>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</si>
  <si>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</si>
  <si>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</si>
  <si>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</si>
  <si>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</si>
  <si>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</si>
  <si>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</si>
  <si>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</si>
  <si>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</si>
  <si>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</si>
  <si>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</si>
  <si>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</si>
  <si>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</si>
  <si>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</si>
  <si>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</si>
  <si>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</si>
  <si>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</si>
  <si>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</si>
  <si>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</si>
  <si>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</si>
  <si>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</si>
  <si>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</si>
  <si>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</si>
  <si>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</si>
  <si>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</si>
  <si>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</si>
  <si>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</si>
  <si>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</si>
  <si>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</si>
  <si>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</si>
  <si>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</si>
  <si>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</si>
  <si>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</si>
  <si>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</si>
  <si>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</si>
  <si>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</si>
  <si>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</si>
  <si>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</si>
  <si>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</si>
  <si>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</si>
  <si>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</si>
  <si>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</si>
  <si>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</si>
  <si>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</si>
  <si>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</si>
  <si>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</si>
  <si>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</si>
  <si>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</si>
  <si>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</si>
  <si>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</si>
  <si>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</si>
  <si>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</si>
  <si>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</si>
  <si>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</si>
  <si>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</si>
  <si>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</si>
  <si>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</si>
  <si>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</si>
  <si>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</si>
  <si>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</si>
  <si>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</si>
  <si>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</si>
  <si>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</si>
  <si>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</si>
  <si>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</si>
  <si>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</si>
  <si>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</si>
  <si>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</si>
  <si>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</si>
  <si>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</si>
  <si>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</si>
  <si>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</si>
  <si>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</si>
  <si>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</si>
  <si>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</si>
  <si>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</si>
  <si>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</si>
  <si>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</si>
  <si>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</si>
  <si>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</si>
  <si>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</si>
  <si>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</si>
  <si>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</si>
  <si>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</si>
  <si>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</si>
  <si>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</si>
  <si>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</si>
  <si>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</si>
  <si>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</si>
  <si>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</si>
  <si>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</si>
  <si>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</si>
  <si>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</si>
  <si>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</si>
  <si>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</si>
  <si>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</si>
  <si>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</si>
  <si>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</si>
  <si>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</si>
  <si>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</si>
  <si>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</si>
  <si>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</si>
  <si>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</si>
  <si>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</si>
  <si>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</si>
  <si>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</si>
  <si>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</si>
  <si>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</si>
  <si>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</si>
  <si>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</si>
  <si>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</si>
  <si>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</si>
  <si>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</si>
  <si>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</si>
  <si>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</si>
  <si>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</si>
  <si>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</si>
  <si>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</si>
  <si>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</si>
  <si>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</si>
  <si>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</si>
  <si>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</si>
  <si>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</si>
  <si>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</si>
  <si>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</si>
  <si>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</si>
  <si>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</si>
  <si>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</si>
  <si>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</si>
  <si>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</si>
  <si>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</si>
  <si>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</si>
  <si>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</si>
  <si>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</si>
  <si>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</si>
  <si>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</si>
  <si>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</si>
  <si>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</si>
  <si>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</si>
  <si>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</si>
  <si>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</si>
  <si>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</si>
  <si>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</si>
  <si>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</si>
  <si>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</si>
  <si>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</si>
  <si>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</si>
  <si>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</si>
  <si>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</si>
  <si>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</si>
  <si>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</si>
  <si>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</si>
  <si>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</si>
  <si>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</si>
  <si>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</si>
  <si>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</si>
  <si>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</si>
  <si>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</si>
  <si>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</si>
  <si>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</si>
  <si>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</si>
  <si>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</si>
  <si>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</si>
  <si>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</si>
  <si>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</si>
  <si>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</si>
  <si>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</si>
  <si>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</si>
  <si>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</si>
  <si>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</si>
  <si>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</si>
  <si>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</si>
  <si>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</si>
  <si>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</si>
  <si>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</si>
  <si>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</si>
  <si>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</si>
  <si>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</si>
  <si>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</si>
  <si>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</si>
  <si>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</si>
  <si>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</si>
  <si>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</si>
  <si>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</si>
  <si>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</si>
  <si>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</si>
  <si>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</si>
  <si>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</si>
  <si>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</si>
  <si>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</si>
  <si>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</si>
  <si>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</si>
  <si>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</si>
  <si>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</si>
  <si>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</si>
  <si>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</si>
  <si>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</si>
  <si>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</si>
  <si>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</si>
  <si>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</si>
  <si>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</si>
  <si>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</si>
  <si>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</si>
  <si>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</si>
  <si>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</si>
  <si>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</si>
  <si>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</si>
  <si>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</si>
  <si>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</si>
  <si>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</si>
  <si>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</si>
  <si>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</si>
  <si>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</si>
  <si>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</si>
  <si>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</si>
  <si>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</si>
  <si>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</si>
  <si>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</si>
  <si>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</si>
  <si>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</si>
  <si>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</si>
  <si>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</si>
  <si>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</si>
  <si>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</si>
  <si>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</si>
  <si>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</si>
  <si>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</si>
  <si>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</si>
  <si>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</si>
  <si>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</si>
  <si>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</si>
  <si>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</si>
  <si>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</si>
  <si>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</si>
  <si>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</si>
  <si>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</si>
  <si>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</si>
  <si>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</si>
  <si>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</si>
  <si>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</si>
  <si>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</si>
  <si>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</si>
  <si>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</si>
  <si>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</si>
  <si>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</si>
  <si>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</si>
  <si>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</si>
  <si>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</si>
  <si>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</si>
  <si>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</si>
  <si>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</si>
  <si>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</si>
  <si>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</si>
  <si>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</si>
  <si>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</si>
  <si>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</si>
  <si>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</si>
  <si>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</si>
  <si>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</si>
  <si>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</si>
  <si>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</si>
  <si>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</si>
  <si>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</si>
  <si>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</si>
  <si>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</si>
  <si>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</si>
  <si>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</si>
  <si>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</si>
  <si>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</si>
  <si>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</si>
  <si>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</si>
  <si>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</si>
  <si>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</si>
  <si>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</si>
  <si>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</si>
  <si>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</si>
  <si>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</si>
  <si>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</si>
  <si>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</si>
  <si>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</si>
  <si>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</si>
  <si>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</si>
  <si>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</si>
  <si>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</si>
  <si>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</si>
  <si>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</si>
  <si>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</si>
  <si>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</si>
  <si>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</si>
  <si>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</si>
  <si>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</si>
  <si>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</si>
  <si>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</si>
  <si>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</si>
  <si>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</si>
  <si>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</si>
  <si>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</si>
  <si>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</si>
  <si>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</si>
  <si>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</si>
  <si>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</si>
  <si>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</si>
  <si>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</si>
  <si>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</si>
  <si>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</si>
  <si>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</si>
  <si>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</si>
  <si>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</si>
  <si>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</si>
  <si>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</si>
  <si>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</si>
  <si>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</si>
  <si>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</si>
  <si>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</si>
  <si>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</si>
  <si>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</si>
  <si>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</si>
  <si>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</si>
  <si>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</si>
  <si>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</si>
  <si>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</si>
  <si>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</si>
  <si>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</si>
  <si>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</si>
  <si>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</si>
  <si>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</si>
  <si>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</si>
  <si>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</si>
  <si>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</si>
  <si>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</si>
  <si>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</si>
  <si>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</si>
  <si>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</si>
  <si>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</si>
  <si>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</si>
  <si>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</si>
  <si>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</si>
  <si>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</si>
  <si>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</si>
  <si>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</si>
  <si>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</si>
  <si>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</si>
  <si>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</si>
  <si>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</si>
  <si>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</si>
  <si>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</si>
  <si>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</si>
  <si>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</si>
  <si>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</si>
  <si>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</si>
  <si>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</si>
  <si>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</si>
  <si>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</si>
  <si>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</si>
  <si>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</si>
  <si>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</si>
  <si>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</si>
  <si>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</si>
  <si>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</si>
  <si>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</si>
  <si>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</si>
  <si>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</si>
  <si>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</si>
  <si>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</si>
  <si>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</si>
  <si>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</si>
  <si>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</si>
  <si>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</si>
  <si>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</si>
  <si>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</si>
  <si>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</si>
  <si>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</si>
  <si>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</si>
  <si>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</si>
  <si>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</si>
  <si>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</si>
  <si>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</si>
  <si>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</si>
  <si>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</si>
  <si>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</si>
  <si>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</si>
  <si>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</si>
  <si>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</si>
  <si>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</si>
  <si>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</si>
  <si>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</si>
  <si>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</si>
  <si>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</si>
  <si>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</si>
  <si>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</si>
  <si>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</si>
  <si>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</si>
  <si>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</si>
  <si>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</si>
  <si>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</si>
  <si>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</si>
  <si>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</si>
  <si>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</si>
  <si>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</si>
  <si>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</si>
  <si>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</si>
  <si>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</si>
  <si>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</si>
  <si>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</si>
  <si>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</si>
  <si>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</si>
  <si>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</si>
  <si>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</si>
  <si>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</si>
  <si>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</si>
  <si>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</si>
  <si>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</si>
  <si>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</si>
  <si>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</si>
  <si>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</si>
  <si>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</si>
  <si>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</si>
  <si>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</si>
  <si>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</si>
  <si>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</si>
  <si>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</si>
  <si>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</si>
  <si>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</si>
  <si>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</si>
  <si>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</si>
  <si>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</si>
  <si>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</si>
  <si>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</si>
  <si>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</si>
  <si>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</si>
  <si>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</si>
  <si>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</si>
  <si>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</si>
  <si>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</si>
  <si>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</si>
  <si>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</si>
  <si>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</si>
  <si>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</si>
  <si>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</si>
  <si>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</si>
  <si>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</si>
  <si>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</si>
  <si>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</si>
  <si>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</si>
  <si>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</si>
  <si>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</si>
  <si>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</si>
  <si>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</si>
  <si>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</si>
  <si>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</si>
  <si>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</si>
  <si>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</si>
  <si>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</si>
  <si>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</si>
  <si>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</si>
  <si>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</si>
  <si>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</si>
  <si>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</si>
  <si>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</si>
  <si>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</si>
  <si>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</si>
  <si>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</si>
  <si>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</si>
  <si>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</si>
  <si>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</si>
  <si>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</si>
  <si>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</si>
  <si>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</si>
  <si>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</si>
  <si>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</si>
  <si>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</si>
  <si>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</si>
  <si>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</si>
  <si>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</si>
  <si>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</si>
  <si>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</si>
  <si>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</si>
  <si>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</si>
  <si>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</si>
  <si>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</si>
  <si>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</si>
  <si>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</si>
  <si>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</si>
  <si>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</si>
  <si>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</si>
  <si>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</si>
  <si>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</si>
  <si>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</si>
  <si>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</si>
  <si>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</si>
  <si>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</si>
  <si>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</si>
  <si>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</si>
  <si>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</si>
  <si>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</si>
  <si>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</si>
  <si>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</si>
  <si>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</si>
  <si>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</si>
  <si>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</si>
  <si>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</si>
  <si>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</si>
  <si>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</si>
  <si>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</si>
  <si>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</si>
  <si>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</si>
  <si>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</si>
  <si>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</si>
  <si>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</si>
  <si>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</si>
  <si>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</si>
  <si>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</si>
  <si>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</si>
  <si>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</si>
  <si>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</si>
  <si>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</si>
  <si>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</si>
  <si>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</si>
  <si>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</si>
  <si>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</si>
  <si>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</si>
  <si>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</si>
  <si>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</si>
  <si>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</si>
  <si>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</si>
  <si>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</si>
  <si>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</si>
  <si>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</si>
  <si>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</si>
  <si>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</si>
  <si>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</si>
  <si>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</si>
  <si>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</si>
  <si>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</si>
  <si>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</si>
  <si>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</si>
  <si>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</si>
  <si>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</si>
  <si>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</si>
  <si>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</si>
  <si>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</si>
  <si>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</si>
  <si>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</si>
  <si>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</si>
  <si>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</si>
  <si>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</si>
  <si>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</si>
  <si>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</si>
  <si>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</si>
  <si>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</si>
  <si>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</si>
  <si>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</si>
  <si>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</si>
  <si>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</si>
  <si>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</si>
  <si>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</si>
  <si>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</si>
  <si>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</si>
  <si>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</si>
  <si>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</si>
  <si>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</si>
  <si>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</si>
  <si>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</si>
  <si>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</si>
  <si>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</si>
  <si>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</si>
  <si>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</si>
  <si>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</si>
  <si>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</si>
  <si>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</si>
  <si>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</si>
  <si>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</si>
  <si>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</si>
  <si>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</si>
  <si>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</si>
  <si>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</si>
  <si>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</si>
  <si>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</si>
  <si>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</si>
  <si>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</si>
  <si>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</si>
  <si>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</si>
  <si>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</si>
  <si>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</si>
  <si>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</si>
  <si>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</si>
  <si>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</si>
  <si>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</si>
  <si>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</si>
  <si>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</si>
  <si>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</si>
  <si>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</si>
  <si>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</si>
  <si>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</si>
  <si>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</si>
  <si>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</si>
  <si>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</si>
  <si>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</si>
  <si>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</si>
  <si>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</si>
  <si>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</si>
  <si>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</si>
  <si>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</si>
  <si>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</si>
  <si>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</si>
  <si>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</si>
  <si>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</si>
  <si>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</si>
  <si>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</si>
  <si>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</si>
  <si>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</si>
  <si>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</si>
  <si>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</si>
  <si>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</si>
  <si>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</si>
  <si>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</si>
  <si>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</si>
  <si>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</si>
  <si>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</si>
  <si>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</si>
  <si>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</si>
  <si>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</si>
  <si>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</si>
  <si>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</si>
  <si>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</si>
  <si>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</si>
  <si>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</si>
  <si>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</si>
  <si>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</si>
  <si>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</si>
  <si>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</si>
  <si>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</si>
  <si>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</si>
  <si>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</si>
  <si>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</si>
  <si>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</si>
  <si>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</si>
  <si>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</si>
  <si>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</si>
  <si>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</si>
  <si>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</si>
  <si>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</si>
  <si>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</si>
  <si>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</si>
  <si>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</si>
  <si>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</si>
  <si>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</si>
  <si>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</si>
  <si>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</si>
  <si>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</si>
  <si>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</si>
  <si>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</si>
  <si>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</si>
  <si>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</si>
  <si>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</si>
  <si>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</si>
  <si>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</si>
  <si>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</si>
  <si>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</si>
  <si>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</si>
  <si>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</si>
  <si>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</si>
  <si>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</si>
  <si>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</si>
  <si>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</si>
  <si>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</si>
  <si>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</si>
  <si>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</si>
  <si>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</si>
  <si>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</si>
  <si>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</si>
  <si>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</si>
  <si>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</si>
  <si>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</si>
  <si>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</si>
  <si>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</si>
  <si>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</si>
  <si>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</si>
  <si>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</si>
  <si>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</si>
  <si>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</si>
  <si>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</si>
  <si>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</si>
  <si>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</si>
  <si>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</si>
  <si>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</si>
  <si>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</si>
  <si>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</si>
  <si>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</si>
  <si>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</si>
  <si>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</si>
  <si>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</si>
  <si>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</si>
  <si>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</si>
  <si>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</si>
  <si>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</si>
  <si>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</si>
  <si>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</si>
  <si>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</si>
  <si>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</si>
  <si>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</si>
  <si>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</si>
  <si>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</si>
  <si>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</si>
  <si>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</si>
  <si>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</si>
  <si>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</si>
  <si>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</si>
  <si>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</si>
  <si>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</si>
  <si>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</si>
  <si>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</si>
  <si>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</si>
  <si>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</si>
  <si>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</si>
  <si>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</si>
  <si>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</si>
  <si>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</si>
  <si>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</si>
  <si>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</si>
  <si>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</si>
  <si>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</si>
  <si>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</si>
  <si>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</si>
  <si>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</si>
  <si>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</si>
  <si>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</si>
  <si>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</si>
  <si>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</si>
  <si>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</si>
  <si>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</si>
  <si>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</si>
  <si>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</si>
  <si>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</si>
  <si>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</si>
  <si>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</si>
  <si>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</si>
  <si>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</si>
  <si>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</si>
  <si>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</si>
  <si>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</si>
  <si>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</si>
  <si>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</si>
  <si>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</si>
  <si>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</si>
  <si>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</si>
  <si>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</si>
  <si>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</si>
  <si>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</si>
  <si>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</si>
  <si>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</si>
  <si>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</si>
  <si>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</si>
  <si>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</si>
  <si>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</si>
  <si>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</si>
  <si>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</si>
  <si>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</si>
  <si>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</si>
  <si>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</si>
  <si>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</si>
  <si>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</si>
  <si>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</si>
  <si>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</si>
  <si>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</si>
  <si>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</si>
  <si>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</si>
  <si>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</si>
  <si>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</si>
  <si>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</si>
  <si>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</si>
  <si>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</si>
  <si>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</si>
  <si>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</si>
  <si>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</si>
  <si>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</si>
  <si>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</si>
  <si>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</si>
  <si>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</si>
  <si>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</si>
  <si>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</si>
  <si>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</si>
  <si>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</si>
  <si>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</si>
  <si>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</si>
  <si>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</si>
  <si>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</si>
  <si>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</si>
  <si>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</si>
  <si>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</si>
  <si>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</si>
  <si>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</si>
  <si>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</si>
  <si>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</si>
  <si>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</si>
  <si>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</si>
  <si>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</si>
  <si>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</si>
  <si>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</si>
  <si>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</si>
  <si>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</si>
  <si>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</si>
  <si>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</si>
  <si>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</si>
  <si>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</si>
  <si>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</si>
  <si>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</si>
  <si>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</si>
  <si>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</si>
  <si>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</si>
  <si>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</si>
  <si>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</si>
  <si>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</si>
  <si>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</si>
  <si>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</si>
  <si>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</si>
  <si>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</si>
  <si>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</si>
  <si>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</si>
  <si>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</si>
  <si>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</si>
  <si>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</si>
  <si>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</si>
  <si>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</si>
  <si>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</si>
  <si>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</si>
  <si>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</si>
  <si>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</si>
  <si>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</si>
  <si>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</si>
  <si>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</si>
  <si>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</si>
  <si>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</si>
  <si>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</si>
  <si>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</si>
  <si>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</si>
  <si>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</si>
  <si>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</si>
  <si>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</si>
  <si>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</si>
  <si>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</si>
  <si>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</si>
  <si>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</si>
  <si>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</si>
  <si>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</si>
  <si>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</si>
  <si>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</si>
  <si>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</si>
  <si>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</si>
  <si>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</si>
  <si>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</si>
  <si>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</si>
  <si>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</si>
  <si>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</si>
  <si>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</si>
  <si>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</si>
  <si>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</si>
  <si>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</si>
  <si>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</si>
  <si>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</si>
  <si>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</si>
  <si>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</si>
  <si>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</si>
  <si>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</si>
  <si>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</si>
  <si>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</si>
  <si>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</si>
  <si>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</si>
  <si>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</si>
  <si>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</si>
  <si>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</si>
  <si>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</si>
  <si>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</si>
  <si>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</si>
  <si>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</si>
  <si>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</si>
  <si>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</si>
  <si>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</si>
  <si>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</si>
  <si>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</si>
  <si>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</si>
  <si>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</si>
  <si>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</si>
  <si>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</si>
  <si>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</si>
  <si>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</si>
  <si>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</si>
  <si>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</si>
  <si>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</si>
  <si>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</si>
  <si>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</si>
  <si>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</si>
  <si>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</si>
  <si>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</si>
  <si>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</si>
  <si>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</si>
  <si>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</si>
  <si>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</si>
  <si>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</si>
  <si>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</si>
  <si>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</si>
  <si>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</si>
  <si>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</si>
  <si>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</si>
  <si>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</si>
  <si>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</si>
  <si>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</si>
  <si>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</si>
  <si>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</si>
  <si>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</si>
  <si>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</si>
  <si>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</si>
  <si>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</si>
  <si>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</si>
  <si>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</si>
  <si>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</si>
  <si>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</si>
  <si>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</si>
  <si>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</si>
  <si>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</si>
  <si>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</si>
  <si>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</si>
  <si>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</si>
  <si>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</si>
  <si>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</si>
  <si>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</si>
  <si>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</si>
  <si>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</si>
  <si>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</si>
  <si>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</si>
  <si>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</si>
  <si>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</si>
  <si>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</si>
  <si>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</si>
  <si>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</si>
  <si>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</si>
  <si>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</si>
  <si>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</si>
  <si>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</si>
  <si>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</si>
  <si>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</si>
  <si>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</si>
  <si>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</si>
  <si>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</si>
  <si>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</si>
  <si>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</si>
  <si>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</si>
  <si>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</si>
  <si>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</si>
  <si>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</si>
  <si>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</si>
  <si>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</si>
  <si>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</si>
  <si>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</si>
  <si>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</si>
  <si>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</si>
  <si>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</si>
  <si>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</si>
  <si>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</si>
  <si>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</si>
  <si>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</si>
  <si>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</si>
  <si>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</si>
  <si>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</si>
  <si>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</si>
  <si>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</si>
  <si>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</si>
  <si>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</si>
  <si>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</si>
  <si>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</si>
  <si>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</si>
  <si>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</si>
  <si>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</si>
  <si>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</si>
  <si>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</si>
  <si>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</si>
  <si>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</si>
  <si>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</si>
  <si>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</si>
  <si>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</si>
  <si>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</si>
  <si>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</si>
  <si>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</si>
  <si>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</si>
  <si>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</si>
  <si>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</si>
  <si>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</si>
  <si>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</si>
  <si>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</si>
  <si>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</si>
  <si>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</si>
  <si>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</si>
  <si>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</si>
  <si>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</si>
  <si>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</si>
  <si>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</si>
  <si>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</si>
  <si>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</si>
  <si>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</si>
  <si>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</si>
  <si>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</si>
  <si>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</si>
  <si>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</si>
  <si>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</si>
  <si>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</si>
  <si>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</si>
  <si>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</si>
  <si>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</si>
  <si>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</si>
  <si>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</si>
  <si>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</si>
  <si>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</si>
  <si>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</si>
  <si>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</si>
  <si>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</si>
  <si>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</si>
  <si>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</si>
  <si>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</si>
  <si>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</si>
  <si>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</si>
  <si>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</si>
  <si>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</si>
  <si>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</si>
  <si>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</si>
  <si>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</si>
  <si>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</si>
  <si>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</si>
  <si>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</si>
  <si>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</si>
  <si>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</si>
  <si>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</si>
  <si>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</si>
  <si>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</si>
  <si>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</si>
  <si>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</si>
  <si>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</si>
  <si>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</si>
  <si>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</si>
  <si>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</si>
  <si>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</si>
  <si>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</si>
  <si>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</si>
  <si>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</si>
  <si>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</si>
  <si>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</si>
  <si>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</si>
  <si>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</si>
  <si>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</si>
  <si>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</si>
  <si>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</si>
  <si>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</si>
  <si>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</si>
  <si>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</si>
  <si>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</si>
  <si>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</si>
  <si>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</si>
  <si>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</si>
  <si>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</si>
  <si>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</si>
  <si>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</si>
  <si>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</si>
  <si>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</si>
  <si>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</si>
  <si>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</si>
  <si>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</si>
  <si>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</si>
  <si>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</si>
  <si>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</si>
  <si>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</si>
  <si>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</si>
  <si>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</si>
  <si>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</si>
  <si>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</si>
  <si>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</si>
  <si>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</si>
  <si>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</si>
  <si>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</si>
  <si>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</si>
  <si>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</si>
  <si>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</si>
  <si>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</si>
  <si>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</si>
  <si>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</si>
  <si>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</si>
  <si>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</si>
  <si>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</si>
  <si>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</si>
  <si>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</si>
  <si>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</si>
  <si>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</si>
  <si>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</si>
  <si>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</si>
  <si>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</si>
  <si>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</si>
  <si>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</si>
  <si>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</si>
  <si>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</si>
  <si>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</si>
  <si>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</si>
  <si>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</si>
  <si>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</si>
  <si>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</si>
  <si>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</si>
  <si>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</si>
  <si>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</si>
  <si>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</si>
  <si>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</si>
  <si>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</si>
  <si>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</si>
  <si>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</si>
  <si>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</si>
  <si>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</si>
  <si>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</si>
  <si>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</si>
  <si>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</si>
  <si>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</si>
  <si>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</si>
  <si>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</si>
  <si>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</si>
  <si>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</si>
  <si>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</si>
  <si>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</si>
  <si>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</si>
  <si>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</si>
  <si>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</si>
  <si>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</si>
  <si>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</si>
  <si>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</si>
  <si>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</si>
  <si>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</si>
  <si>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</si>
  <si>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</si>
  <si>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</si>
  <si>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</si>
  <si>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</si>
  <si>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</si>
  <si>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</si>
  <si>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</si>
  <si>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</si>
  <si>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</si>
  <si>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</si>
  <si>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</si>
  <si>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</si>
  <si>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</si>
  <si>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</si>
  <si>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</si>
  <si>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</si>
  <si>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</si>
  <si>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</si>
  <si>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</si>
  <si>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</si>
  <si>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</si>
  <si>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</si>
  <si>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</si>
  <si>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</si>
  <si>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</si>
  <si>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</si>
  <si>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</si>
  <si>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</si>
  <si>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</si>
  <si>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</si>
  <si>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</si>
  <si>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</si>
  <si>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</si>
  <si>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</si>
  <si>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</si>
  <si>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</si>
  <si>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</si>
  <si>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</si>
  <si>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</si>
  <si>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</si>
  <si>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</si>
  <si>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</si>
  <si>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</si>
  <si>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</si>
  <si>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</si>
  <si>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</si>
  <si>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</si>
  <si>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</si>
  <si>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</si>
  <si>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</si>
  <si>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</si>
  <si>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</si>
  <si>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</si>
  <si>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</si>
  <si>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</si>
  <si>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</si>
  <si>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</si>
  <si>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</si>
  <si>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</si>
  <si>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</si>
  <si>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</si>
  <si>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</si>
  <si>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</si>
  <si>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</si>
  <si>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</si>
  <si>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</si>
  <si>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</si>
  <si>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</si>
  <si>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</si>
  <si>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</si>
  <si>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</si>
  <si>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</si>
  <si>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</si>
  <si>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</si>
  <si>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</si>
  <si>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</si>
  <si>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</si>
  <si>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</si>
  <si>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</si>
  <si>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</si>
  <si>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</si>
  <si>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</si>
  <si>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</si>
  <si>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</si>
  <si>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</si>
  <si>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</si>
  <si>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</si>
  <si>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</si>
  <si>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</si>
  <si>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</si>
  <si>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</si>
  <si>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</si>
  <si>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</si>
  <si>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</si>
  <si>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</si>
  <si>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</si>
  <si>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</si>
  <si>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</si>
  <si>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</si>
  <si>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</si>
  <si>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</si>
  <si>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</si>
  <si>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</si>
  <si>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</si>
  <si>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</si>
  <si>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</si>
  <si>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</si>
  <si>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</si>
  <si>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</si>
  <si>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</si>
  <si>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</si>
  <si>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</si>
  <si>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</si>
  <si>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</si>
  <si>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</si>
  <si>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</si>
  <si>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</si>
  <si>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</si>
  <si>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</si>
  <si>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</si>
  <si>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</si>
  <si>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</si>
  <si>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</si>
  <si>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</si>
  <si>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</si>
  <si>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</si>
  <si>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</si>
  <si>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</si>
  <si>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</si>
  <si>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</si>
  <si>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</si>
  <si>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</si>
  <si>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</si>
  <si>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</si>
  <si>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</si>
  <si>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</si>
  <si>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</si>
  <si>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</si>
  <si>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</si>
  <si>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</si>
  <si>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</si>
  <si>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</si>
  <si>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</si>
  <si>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</si>
  <si>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</si>
  <si>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</si>
  <si>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</si>
  <si>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</si>
  <si>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</si>
  <si>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</si>
  <si>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</si>
  <si>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</si>
  <si>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</si>
  <si>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</si>
  <si>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</si>
  <si>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</si>
  <si>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</si>
  <si>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</si>
  <si>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</si>
  <si>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</si>
  <si>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</si>
  <si>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</si>
  <si>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</si>
  <si>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</si>
  <si>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</si>
  <si>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</si>
  <si>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</si>
  <si>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</si>
  <si>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</si>
  <si>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</si>
  <si>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</si>
  <si>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</si>
  <si>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</si>
  <si>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</si>
  <si>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</si>
  <si>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</si>
  <si>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</si>
  <si>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</si>
  <si>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</si>
  <si>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</si>
  <si>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</si>
  <si>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</si>
  <si>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</si>
  <si>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</si>
  <si>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</si>
  <si>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</si>
  <si>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</si>
  <si>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</si>
  <si>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</si>
  <si>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</si>
  <si>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</si>
  <si>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</si>
  <si>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</si>
  <si>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</si>
  <si>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</si>
  <si>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</si>
  <si>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</si>
  <si>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</si>
  <si>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</si>
  <si>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</si>
  <si>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</si>
  <si>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</si>
  <si>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</si>
  <si>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</si>
  <si>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</si>
  <si>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</si>
  <si>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</si>
  <si>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</si>
  <si>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</si>
  <si>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</si>
  <si>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</si>
  <si>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</si>
  <si>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</si>
  <si>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</si>
  <si>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</si>
  <si>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</si>
  <si>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</si>
  <si>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</si>
  <si>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</si>
  <si>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</si>
  <si>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</si>
  <si>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</si>
  <si>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</si>
  <si>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</si>
  <si>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</si>
  <si>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</si>
  <si>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</si>
  <si>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</si>
  <si>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</si>
  <si>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</si>
  <si>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</si>
  <si>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</si>
  <si>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</si>
  <si>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</si>
  <si>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</si>
  <si>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</si>
  <si>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</si>
  <si>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</si>
  <si>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</si>
  <si>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</si>
  <si>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</si>
  <si>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</si>
  <si>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</si>
  <si>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</si>
  <si>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</si>
  <si>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</si>
  <si>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</si>
  <si>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</si>
  <si>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</si>
  <si>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</si>
  <si>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</si>
  <si>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</si>
  <si>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</si>
  <si>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</si>
  <si>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</si>
  <si>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</si>
  <si>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</si>
  <si>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</si>
  <si>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</si>
  <si>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</si>
  <si>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</si>
  <si>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</si>
  <si>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</si>
  <si>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</si>
  <si>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</si>
  <si>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</si>
  <si>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</si>
  <si>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</si>
  <si>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</si>
  <si>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</si>
  <si>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</si>
  <si>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</si>
  <si>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</si>
  <si>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</si>
  <si>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</si>
  <si>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</si>
  <si>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</si>
  <si>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</si>
  <si>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</si>
  <si>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</si>
  <si>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</si>
  <si>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</si>
  <si>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</si>
  <si>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</si>
  <si>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</si>
  <si>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</si>
  <si>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</si>
  <si>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</si>
  <si>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</si>
  <si>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</si>
  <si>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</si>
  <si>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</si>
  <si>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</si>
  <si>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</si>
  <si>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</si>
  <si>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</si>
  <si>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</si>
  <si>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</si>
  <si>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</si>
  <si>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</si>
  <si>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</si>
  <si>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</si>
  <si>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</si>
  <si>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</si>
  <si>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</si>
  <si>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</si>
  <si>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</si>
  <si>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</si>
  <si>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</si>
  <si>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</si>
  <si>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</si>
  <si>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</si>
  <si>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</si>
  <si>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</si>
  <si>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</si>
  <si>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</si>
  <si>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</si>
  <si>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</si>
  <si>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</si>
  <si>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</si>
  <si>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</si>
  <si>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</si>
  <si>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</si>
  <si>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</si>
  <si>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</si>
  <si>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</si>
  <si>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</si>
  <si>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</si>
  <si>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</si>
  <si>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</si>
  <si>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</si>
  <si>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</si>
  <si>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</si>
  <si>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</si>
  <si>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</si>
  <si>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</si>
  <si>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</si>
  <si>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</si>
  <si>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</si>
  <si>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</si>
  <si>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</si>
  <si>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</si>
  <si>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</si>
  <si>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</si>
  <si>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</si>
  <si>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</si>
  <si>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</si>
  <si>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</si>
  <si>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</si>
  <si>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</si>
  <si>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</si>
  <si>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</si>
  <si>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</si>
  <si>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</si>
  <si>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</si>
  <si>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</si>
  <si>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</si>
  <si>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</si>
  <si>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</si>
  <si>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</si>
  <si>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</si>
  <si>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</si>
  <si>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</si>
  <si>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</si>
  <si>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</si>
  <si>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</si>
  <si>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</si>
  <si>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</si>
  <si>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</si>
  <si>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</si>
  <si>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</si>
  <si>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</si>
  <si>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</si>
  <si>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</si>
  <si>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</si>
  <si>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</si>
  <si>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</si>
  <si>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</si>
  <si>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</si>
  <si>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</si>
  <si>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</si>
  <si>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</si>
  <si>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</si>
  <si>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</si>
  <si>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</si>
  <si>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</si>
  <si>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</si>
  <si>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</si>
  <si>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</si>
  <si>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</si>
  <si>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</si>
  <si>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</si>
  <si>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</si>
  <si>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</si>
  <si>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</si>
  <si>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</si>
  <si>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</si>
  <si>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</si>
  <si>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</si>
  <si>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</si>
  <si>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</si>
  <si>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</si>
  <si>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</si>
  <si>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</si>
  <si>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</si>
  <si>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</si>
  <si>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</si>
  <si>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</si>
  <si>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</si>
  <si>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</si>
  <si>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</si>
  <si>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</si>
  <si>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</si>
  <si>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</si>
  <si>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</si>
  <si>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</si>
  <si>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</si>
  <si>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</si>
  <si>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</si>
  <si>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</si>
  <si>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</si>
  <si>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</si>
  <si>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</si>
  <si>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</si>
  <si>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</si>
  <si>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</si>
  <si>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</si>
  <si>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</si>
  <si>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</si>
  <si>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</si>
  <si>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</si>
  <si>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</si>
  <si>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</si>
  <si>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</si>
  <si>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</si>
  <si>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</si>
  <si>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</si>
  <si>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</si>
  <si>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</si>
  <si>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</si>
  <si>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</si>
  <si>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</si>
  <si>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</si>
  <si>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</si>
  <si>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</si>
  <si>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</si>
  <si>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</si>
  <si>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</si>
  <si>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</si>
  <si>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</si>
  <si>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</si>
  <si>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</si>
  <si>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</si>
  <si>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</si>
  <si>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</si>
  <si>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</si>
  <si>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</si>
  <si>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</si>
  <si>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</si>
  <si>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</si>
  <si>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</si>
  <si>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</si>
  <si>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</si>
  <si>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</si>
  <si>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</si>
  <si>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</si>
  <si>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</si>
  <si>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</si>
  <si>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</si>
  <si>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</si>
  <si>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</si>
  <si>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</si>
  <si>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</si>
  <si>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</si>
  <si>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</si>
  <si>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</si>
  <si>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</si>
  <si>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</si>
  <si>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</si>
  <si>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</si>
  <si>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</si>
  <si>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</si>
  <si>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</si>
  <si>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</si>
  <si>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</si>
  <si>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</si>
  <si>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</si>
  <si>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</si>
  <si>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</si>
  <si>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</si>
  <si>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</si>
  <si>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</si>
  <si>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</si>
  <si>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</si>
  <si>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</si>
  <si>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</si>
  <si>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</si>
  <si>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</si>
  <si>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</si>
  <si>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</si>
  <si>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</si>
  <si>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</si>
  <si>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</si>
  <si>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</si>
  <si>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</si>
  <si>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</si>
  <si>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</si>
  <si>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</si>
  <si>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</si>
  <si>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</si>
  <si>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</si>
  <si>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</si>
  <si>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</si>
  <si>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</si>
  <si>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</si>
  <si>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</si>
  <si>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</si>
  <si>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</si>
  <si>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</si>
  <si>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</si>
  <si>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</si>
  <si>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</si>
  <si>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</si>
  <si>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</si>
  <si>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</si>
  <si>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</si>
  <si>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</si>
  <si>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</si>
  <si>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</si>
  <si>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</si>
  <si>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</si>
  <si>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</si>
  <si>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</si>
  <si>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</si>
  <si>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</si>
  <si>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</si>
  <si>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</si>
  <si>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</si>
  <si>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</si>
  <si>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</si>
  <si>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</si>
  <si>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</si>
  <si>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</si>
  <si>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</si>
  <si>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</si>
  <si>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</si>
  <si>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</si>
  <si>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</si>
  <si>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</si>
  <si>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</si>
  <si>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</si>
  <si>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</si>
  <si>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</si>
  <si>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</si>
  <si>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</si>
  <si>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</si>
  <si>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</si>
  <si>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</si>
  <si>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</si>
  <si>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</si>
  <si>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</si>
  <si>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</si>
  <si>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</si>
  <si>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</si>
  <si>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</si>
  <si>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</si>
  <si>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</si>
  <si>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</si>
  <si>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</si>
  <si>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</si>
  <si>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</si>
  <si>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</si>
  <si>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</si>
  <si>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</si>
  <si>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</si>
  <si>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</si>
  <si>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</si>
  <si>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</si>
  <si>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</si>
  <si>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</si>
  <si>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</si>
  <si>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</si>
  <si>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</si>
  <si>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</si>
  <si>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</si>
  <si>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</si>
  <si>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</si>
  <si>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</si>
  <si>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</si>
  <si>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</si>
  <si>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</si>
  <si>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</si>
  <si>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</si>
  <si>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</si>
  <si>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</si>
  <si>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</si>
  <si>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</si>
  <si>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</si>
  <si>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</si>
  <si>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</si>
  <si>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</si>
  <si>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</si>
  <si>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</si>
  <si>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</si>
  <si>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</si>
  <si>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</si>
  <si>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</si>
  <si>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</si>
  <si>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</si>
  <si>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</si>
  <si>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</si>
  <si>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</si>
  <si>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</si>
  <si>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</si>
  <si>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</si>
  <si>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</si>
  <si>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</si>
  <si>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</si>
  <si>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</si>
  <si>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</si>
  <si>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</si>
  <si>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</si>
  <si>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</si>
  <si>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</si>
  <si>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</si>
  <si>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</si>
  <si>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</si>
  <si>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</si>
  <si>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</si>
  <si>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</si>
  <si>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</si>
  <si>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</si>
  <si>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</si>
  <si>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</si>
  <si>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</si>
  <si>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</si>
  <si>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</si>
  <si>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</si>
  <si>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</si>
  <si>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</si>
  <si>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</si>
  <si>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</si>
  <si>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</si>
  <si>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</si>
  <si>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</si>
  <si>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</si>
  <si>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</si>
  <si>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</si>
  <si>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</si>
  <si>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</si>
  <si>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</si>
  <si>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</si>
  <si>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</si>
  <si>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</si>
  <si>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</si>
  <si>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</si>
  <si>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</si>
  <si>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</si>
  <si>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</si>
  <si>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</si>
  <si>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</si>
  <si>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</si>
  <si>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</si>
  <si>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</si>
  <si>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</si>
  <si>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</si>
  <si>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</si>
  <si>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</si>
  <si>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</si>
  <si>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</si>
  <si>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</si>
  <si>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</si>
  <si>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</si>
  <si>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</si>
  <si>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</si>
  <si>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</si>
  <si>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</si>
  <si>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</si>
  <si>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</si>
  <si>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</si>
  <si>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</si>
  <si>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</si>
  <si>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</si>
  <si>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</si>
  <si>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</si>
  <si>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</si>
  <si>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</si>
  <si>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</si>
  <si>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</si>
  <si>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</si>
  <si>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</si>
  <si>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</si>
  <si>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</si>
  <si>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</si>
  <si>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</si>
  <si>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</si>
  <si>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</si>
  <si>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</si>
  <si>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</si>
  <si>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</si>
  <si>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</si>
  <si>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</si>
  <si>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</si>
  <si>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</si>
  <si>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</si>
  <si>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</si>
  <si>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</si>
  <si>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</si>
  <si>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</si>
  <si>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</si>
  <si>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</si>
  <si>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</si>
  <si>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</si>
  <si>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</si>
  <si>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</si>
  <si>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</si>
  <si>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</si>
  <si>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</si>
  <si>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</si>
  <si>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</si>
  <si>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</si>
  <si>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</si>
  <si>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</si>
  <si>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</si>
  <si>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</si>
  <si>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</si>
  <si>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</si>
  <si>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</si>
  <si>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</si>
  <si>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</si>
  <si>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</si>
  <si>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</si>
  <si>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</si>
  <si>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</si>
  <si>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</si>
  <si>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</si>
  <si>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</si>
  <si>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</si>
  <si>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</si>
  <si>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</si>
  <si>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</si>
  <si>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</si>
  <si>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</si>
  <si>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</si>
  <si>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</si>
  <si>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</si>
  <si>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</si>
  <si>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</si>
  <si>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</si>
  <si>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</si>
  <si>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</si>
  <si>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</si>
  <si>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</si>
  <si>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</si>
  <si>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</si>
  <si>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</si>
  <si>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</si>
  <si>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</si>
  <si>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</si>
  <si>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</si>
  <si>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</si>
  <si>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</si>
  <si>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</si>
  <si>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</si>
  <si>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</si>
  <si>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</si>
  <si>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</si>
  <si>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</si>
  <si>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</si>
  <si>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</si>
  <si>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</si>
  <si>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</si>
  <si>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</si>
  <si>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</si>
  <si>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</si>
  <si>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</si>
  <si>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</si>
  <si>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</si>
  <si>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</si>
  <si>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</si>
  <si>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</si>
  <si>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</si>
  <si>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</si>
  <si>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</si>
  <si>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</si>
  <si>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</si>
  <si>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</si>
  <si>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</si>
  <si>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</si>
  <si>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</si>
  <si>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</si>
  <si>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</si>
  <si>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</si>
  <si>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</si>
  <si>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</si>
  <si>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</si>
  <si>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</si>
  <si>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</si>
  <si>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</si>
  <si>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</si>
  <si>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</si>
  <si>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</si>
  <si>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</si>
  <si>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</si>
  <si>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</si>
  <si>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</si>
  <si>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</si>
  <si>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</si>
  <si>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</si>
  <si>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</si>
  <si>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</si>
  <si>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</si>
  <si>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</si>
  <si>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</si>
  <si>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</si>
  <si>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</si>
  <si>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</si>
  <si>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</si>
  <si>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</si>
  <si>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</si>
  <si>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</si>
  <si>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</si>
  <si>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</si>
  <si>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</si>
  <si>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</si>
  <si>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</si>
  <si>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</si>
  <si>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</si>
  <si>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</si>
  <si>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</si>
  <si>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</si>
  <si>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</si>
  <si>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</si>
  <si>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</si>
  <si>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</si>
  <si>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</si>
  <si>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</si>
  <si>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</si>
  <si>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</si>
  <si>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</si>
  <si>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</si>
  <si>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</si>
  <si>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</si>
  <si>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</si>
  <si>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</si>
  <si>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</si>
  <si>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</si>
  <si>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</si>
  <si>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</si>
  <si>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</si>
  <si>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</si>
  <si>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</si>
  <si>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</si>
  <si>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</si>
  <si>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</si>
  <si>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</si>
  <si>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</si>
  <si>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</si>
  <si>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</si>
  <si>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</si>
  <si>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</si>
  <si>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</si>
  <si>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</si>
  <si>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</si>
  <si>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</si>
  <si>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</si>
  <si>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</si>
  <si>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</si>
  <si>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</si>
  <si>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</si>
  <si>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</si>
  <si>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</si>
  <si>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</si>
  <si>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</si>
  <si>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</si>
  <si>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</si>
  <si>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</si>
  <si>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</si>
  <si>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</si>
  <si>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</si>
  <si>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</si>
  <si>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</si>
  <si>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</si>
  <si>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</si>
  <si>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</si>
  <si>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</si>
  <si>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</si>
  <si>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</si>
  <si>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</si>
  <si>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</si>
  <si>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</si>
  <si>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</si>
  <si>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</si>
  <si>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</si>
  <si>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</si>
  <si>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</si>
  <si>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</si>
  <si>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</si>
  <si>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</si>
  <si>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</si>
  <si>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</si>
  <si>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</si>
  <si>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</si>
  <si>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</si>
  <si>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</si>
  <si>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</si>
  <si>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</si>
  <si>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</si>
  <si>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</si>
  <si>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</si>
  <si>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</si>
  <si>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</si>
  <si>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</si>
  <si>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</si>
  <si>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</si>
  <si>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</si>
  <si>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</si>
  <si>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</si>
  <si>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</si>
  <si>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</si>
  <si>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</si>
  <si>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</si>
  <si>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</si>
  <si>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</si>
  <si>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</si>
  <si>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</si>
  <si>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</si>
  <si>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</si>
  <si>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</si>
  <si>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</si>
  <si>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</si>
  <si>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</si>
  <si>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</si>
  <si>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</si>
  <si>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</si>
  <si>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</si>
  <si>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</si>
  <si>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</si>
  <si>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</si>
  <si>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</si>
  <si>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</si>
  <si>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</si>
  <si>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</si>
  <si>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</si>
  <si>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</si>
  <si>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</si>
  <si>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</si>
  <si>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</si>
  <si>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</si>
  <si>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</si>
  <si>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</si>
  <si>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</si>
  <si>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</si>
  <si>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</si>
  <si>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</si>
  <si>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</si>
  <si>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</si>
  <si>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</si>
  <si>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</si>
  <si>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</si>
  <si>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</si>
  <si>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</si>
  <si>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</si>
  <si>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</si>
  <si>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</si>
  <si>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</si>
  <si>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</si>
  <si>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</si>
  <si>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</si>
  <si>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</si>
  <si>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</si>
  <si>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</si>
  <si>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</si>
  <si>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</si>
  <si>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</si>
  <si>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</si>
  <si>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</si>
  <si>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</si>
  <si>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</si>
  <si>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</si>
  <si>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</si>
  <si>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</si>
  <si>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</si>
  <si>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</si>
  <si>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</si>
  <si>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</si>
  <si>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</si>
  <si>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</si>
  <si>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</si>
  <si>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</si>
  <si>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</si>
  <si>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</si>
  <si>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</si>
  <si>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</si>
  <si>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</si>
  <si>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</si>
  <si>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</si>
  <si>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</si>
  <si>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</si>
  <si>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</si>
  <si>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</si>
  <si>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</si>
  <si>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</si>
  <si>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</si>
  <si>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</si>
  <si>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</si>
  <si>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</si>
  <si>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</si>
  <si>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</si>
  <si>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</si>
  <si>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</si>
  <si>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</si>
  <si>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</si>
  <si>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</si>
  <si>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</si>
  <si>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</si>
  <si>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</si>
  <si>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</si>
  <si>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</si>
  <si>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</si>
  <si>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</si>
  <si>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</si>
  <si>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</si>
  <si>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</si>
  <si>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</si>
  <si>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</si>
  <si>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</si>
  <si>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</si>
  <si>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</si>
  <si>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</si>
  <si>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</si>
  <si>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</si>
  <si>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</si>
  <si>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</si>
  <si>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</si>
  <si>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</si>
  <si>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</si>
  <si>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</si>
  <si>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</si>
  <si>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</si>
  <si>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</si>
  <si>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</si>
  <si>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</si>
  <si>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</si>
  <si>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</si>
  <si>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</si>
  <si>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</si>
  <si>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</si>
  <si>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</si>
  <si>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</si>
  <si>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</si>
  <si>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</si>
  <si>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</si>
  <si>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</si>
  <si>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</si>
  <si>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</si>
  <si>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</si>
  <si>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</si>
  <si>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</si>
  <si>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</si>
  <si>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</si>
  <si>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</si>
  <si>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</si>
  <si>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</si>
  <si>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</si>
  <si>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</si>
  <si>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</si>
  <si>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</si>
  <si>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</si>
  <si>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</si>
  <si>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</si>
  <si>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</si>
  <si>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</si>
  <si>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</si>
  <si>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</si>
  <si>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</si>
  <si>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</si>
  <si>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</si>
  <si>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</si>
  <si>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</si>
  <si>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</si>
  <si>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</si>
  <si>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</si>
  <si>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</si>
  <si>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</si>
  <si>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</si>
  <si>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</si>
  <si>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</si>
  <si>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</si>
  <si>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</si>
  <si>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</si>
  <si>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</si>
  <si>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</si>
  <si>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</si>
  <si>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</si>
  <si>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</si>
  <si>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</si>
  <si>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</si>
  <si>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</si>
  <si>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</si>
  <si>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</si>
  <si>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</si>
  <si>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</si>
  <si>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</si>
  <si>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</si>
  <si>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</si>
  <si>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</si>
  <si>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</si>
  <si>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</si>
  <si>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</si>
  <si>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</si>
  <si>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</si>
  <si>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</si>
  <si>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</si>
  <si>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</si>
  <si>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</si>
  <si>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</si>
  <si>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</si>
  <si>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</si>
  <si>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</si>
  <si>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</si>
  <si>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</si>
  <si>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</si>
  <si>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</si>
  <si>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</si>
  <si>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</si>
  <si>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</si>
  <si>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</si>
  <si>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</si>
  <si>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</si>
  <si>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</si>
  <si>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</si>
  <si>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</si>
  <si>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</si>
  <si>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</si>
  <si>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</si>
  <si>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</si>
  <si>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</si>
  <si>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</si>
  <si>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</si>
  <si>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</si>
  <si>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</si>
  <si>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</si>
  <si>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</si>
  <si>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</si>
  <si>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</si>
  <si>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</si>
  <si>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</si>
  <si>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</si>
  <si>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</si>
  <si>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</si>
  <si>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</si>
  <si>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</si>
  <si>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</si>
  <si>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</si>
  <si>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</si>
  <si>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</si>
  <si>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</si>
  <si>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</si>
  <si>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</si>
  <si>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</si>
  <si>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</si>
  <si>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</si>
  <si>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</si>
  <si>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</si>
  <si>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</si>
  <si>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</si>
  <si>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</si>
  <si>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</si>
  <si>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</si>
  <si>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</si>
  <si>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</si>
  <si>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</si>
  <si>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</si>
  <si>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</si>
  <si>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</si>
  <si>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</si>
  <si>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</si>
  <si>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</si>
  <si>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</si>
  <si>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</si>
  <si>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</si>
  <si>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</si>
  <si>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</si>
  <si>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</si>
  <si>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</si>
  <si>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</si>
  <si>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</si>
  <si>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</si>
  <si>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</si>
  <si>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</si>
  <si>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</si>
  <si>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</si>
  <si>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</si>
  <si>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</si>
  <si>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</si>
  <si>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</si>
  <si>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</si>
  <si>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</si>
  <si>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</si>
  <si>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</si>
  <si>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</si>
  <si>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</si>
  <si>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</si>
  <si>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</si>
  <si>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</si>
  <si>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</si>
  <si>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</si>
  <si>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</si>
  <si>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</si>
  <si>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</si>
  <si>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</si>
  <si>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</si>
  <si>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</si>
  <si>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</si>
  <si>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</si>
  <si>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</si>
  <si>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</si>
  <si>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</si>
  <si>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</si>
  <si>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</si>
  <si>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</si>
  <si>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</si>
  <si>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</si>
  <si>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</si>
  <si>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</si>
  <si>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</si>
  <si>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</si>
  <si>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</si>
  <si>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</si>
  <si>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</si>
  <si>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</si>
  <si>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</si>
  <si>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</si>
  <si>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</si>
  <si>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</si>
  <si>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</si>
  <si>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</si>
  <si>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</si>
  <si>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</si>
  <si>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</si>
  <si>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</si>
  <si>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</si>
  <si>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</si>
  <si>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</si>
  <si>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</si>
  <si>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</si>
  <si>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</si>
  <si>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</si>
  <si>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</si>
  <si>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</si>
  <si>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</si>
  <si>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</si>
  <si>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</si>
  <si>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</si>
  <si>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</si>
  <si>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</si>
  <si>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</si>
  <si>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</si>
  <si>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</si>
  <si>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</si>
  <si>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</si>
  <si>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</si>
  <si>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</si>
  <si>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</si>
  <si>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</si>
  <si>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</si>
  <si>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</si>
  <si>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</si>
  <si>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</si>
  <si>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</si>
  <si>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</si>
  <si>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</si>
  <si>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</si>
  <si>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</si>
  <si>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</si>
  <si>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</si>
  <si>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</si>
  <si>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</si>
  <si>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</si>
  <si>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</si>
  <si>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</si>
  <si>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</si>
  <si>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</si>
  <si>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</si>
  <si>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</si>
  <si>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</si>
  <si>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</si>
  <si>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</si>
  <si>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</si>
  <si>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</si>
  <si>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</si>
  <si>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</si>
  <si>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</si>
  <si>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</si>
  <si>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</si>
  <si>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</si>
  <si>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</si>
  <si>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</si>
  <si>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</si>
  <si>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</si>
  <si>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</si>
  <si>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</si>
  <si>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</si>
  <si>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</si>
  <si>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</si>
  <si>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</si>
  <si>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</si>
  <si>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</si>
  <si>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</si>
  <si>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</si>
  <si>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</si>
  <si>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</si>
  <si>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</si>
  <si>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</si>
  <si>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</si>
  <si>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</si>
  <si>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</si>
  <si>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</si>
  <si>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</si>
  <si>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</si>
  <si>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</si>
  <si>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</si>
  <si>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</si>
  <si>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</si>
  <si>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</si>
  <si>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</si>
  <si>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</si>
  <si>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</si>
  <si>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</si>
  <si>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</si>
  <si>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</si>
  <si>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</si>
  <si>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</si>
  <si>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</si>
  <si>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</si>
  <si>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</si>
  <si>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</si>
  <si>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</si>
  <si>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</si>
  <si>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</si>
  <si>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</si>
  <si>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</si>
  <si>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</si>
  <si>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</si>
  <si>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</si>
  <si>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</si>
  <si>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</si>
  <si>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</si>
  <si>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</si>
  <si>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</si>
  <si>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</si>
  <si>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</si>
  <si>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</si>
  <si>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</si>
  <si>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</si>
  <si>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</si>
  <si>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</si>
  <si>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</si>
  <si>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</si>
  <si>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</si>
  <si>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</si>
  <si>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</si>
  <si>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</si>
  <si>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</si>
  <si>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</si>
  <si>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</si>
  <si>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</si>
  <si>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</si>
  <si>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</si>
  <si>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</si>
  <si>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</si>
  <si>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</si>
  <si>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</si>
  <si>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</si>
  <si>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</si>
  <si>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</si>
  <si>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</si>
  <si>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</si>
  <si>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</si>
  <si>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</si>
  <si>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</si>
  <si>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</si>
  <si>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</si>
  <si>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</si>
  <si>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</si>
  <si>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</si>
  <si>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</si>
  <si>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</si>
  <si>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</si>
  <si>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</si>
  <si>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</si>
  <si>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</si>
  <si>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</si>
  <si>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</si>
  <si>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</si>
  <si>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</si>
  <si>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</si>
  <si>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</si>
  <si>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</si>
  <si>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</si>
  <si>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</si>
  <si>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</si>
  <si>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</si>
  <si>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</si>
  <si>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</si>
  <si>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</si>
  <si>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</si>
  <si>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</si>
  <si>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</si>
  <si>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</si>
  <si>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</si>
  <si>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</si>
  <si>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</si>
  <si>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</si>
  <si>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</si>
  <si>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</si>
  <si>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</si>
  <si>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</si>
  <si>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</si>
  <si>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</si>
  <si>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</si>
  <si>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</si>
  <si>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</si>
  <si>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</si>
  <si>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</si>
  <si>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</si>
  <si>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</si>
  <si>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</si>
  <si>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</si>
  <si>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</si>
  <si>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</si>
  <si>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</si>
  <si>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</si>
  <si>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</si>
  <si>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</si>
  <si>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</si>
  <si>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</si>
  <si>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</si>
  <si>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</si>
  <si>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</si>
  <si>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</si>
  <si>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</si>
  <si>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</si>
  <si>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</si>
  <si>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</si>
  <si>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</si>
  <si>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</si>
  <si>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</si>
  <si>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</si>
  <si>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</si>
  <si>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</si>
  <si>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</si>
  <si>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</si>
  <si>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</si>
  <si>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</si>
  <si>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</si>
  <si>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</si>
  <si>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</si>
  <si>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</si>
  <si>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</si>
  <si>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</si>
  <si>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</si>
  <si>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</si>
  <si>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</si>
  <si>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</si>
  <si>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</si>
  <si>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</si>
  <si>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</si>
  <si>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</si>
  <si>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</si>
  <si>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</si>
  <si>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</si>
  <si>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</si>
  <si>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</si>
  <si>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</si>
  <si>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</si>
  <si>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</si>
  <si>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</si>
  <si>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</si>
  <si>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</si>
  <si>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</si>
  <si>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</si>
  <si>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</si>
  <si>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</si>
  <si>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</si>
  <si>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</si>
  <si>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</si>
  <si>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</si>
  <si>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</si>
  <si>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</si>
  <si>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</si>
  <si>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</si>
  <si>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</si>
  <si>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</si>
  <si>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</si>
  <si>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</si>
  <si>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</si>
  <si>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</si>
  <si>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</si>
  <si>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</si>
  <si>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</si>
  <si>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</si>
  <si>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</si>
  <si>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</si>
  <si>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</si>
  <si>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</si>
  <si>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</si>
  <si>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</si>
  <si>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</si>
  <si>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</si>
  <si>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</si>
  <si>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</si>
  <si>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</si>
  <si>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</si>
  <si>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</si>
  <si>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</si>
  <si>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</si>
  <si>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</si>
  <si>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</si>
  <si>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</si>
  <si>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</si>
  <si>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</si>
  <si>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</si>
  <si>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</si>
  <si>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</si>
  <si>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</si>
  <si>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</si>
  <si>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</si>
  <si>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</si>
  <si>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</si>
  <si>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</si>
  <si>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</si>
  <si>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</si>
  <si>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</si>
  <si>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</si>
  <si>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</si>
  <si>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</si>
  <si>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</si>
  <si>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</si>
  <si>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</si>
  <si>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</si>
  <si>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</si>
  <si>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</si>
  <si>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</si>
  <si>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</si>
  <si>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</si>
  <si>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</si>
  <si>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</si>
  <si>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</si>
  <si>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</si>
  <si>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</si>
  <si>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</si>
  <si>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</si>
  <si>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</si>
  <si>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</si>
  <si>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</si>
  <si>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</si>
  <si>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</si>
  <si>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</si>
  <si>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</si>
  <si>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</si>
  <si>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</si>
  <si>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</si>
  <si>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</si>
  <si>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</si>
  <si>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</si>
  <si>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</si>
  <si>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</si>
  <si>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</si>
  <si>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</si>
  <si>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</si>
  <si>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</si>
  <si>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</si>
  <si>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</si>
  <si>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</si>
  <si>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</si>
  <si>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</si>
  <si>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</si>
  <si>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</si>
  <si>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</si>
  <si>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</si>
  <si>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</si>
  <si>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</si>
  <si>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</si>
  <si>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</si>
  <si>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</si>
  <si>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</si>
  <si>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</si>
  <si>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</si>
  <si>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</si>
  <si>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</si>
  <si>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</si>
  <si>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</si>
  <si>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</si>
  <si>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</si>
  <si>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</si>
  <si>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</si>
  <si>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</si>
  <si>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</si>
  <si>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</si>
  <si>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</si>
  <si>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</si>
  <si>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</si>
  <si>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</si>
  <si>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</si>
  <si>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</si>
  <si>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</si>
  <si>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</si>
  <si>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</si>
  <si>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</si>
  <si>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</si>
  <si>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</si>
  <si>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</si>
  <si>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</si>
  <si>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</si>
  <si>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</si>
  <si>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</si>
  <si>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</si>
  <si>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</si>
  <si>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</si>
  <si>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</si>
  <si>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</si>
  <si>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</si>
  <si>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</si>
  <si>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</si>
  <si>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</si>
  <si>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</si>
  <si>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</si>
  <si>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</si>
  <si>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</si>
  <si>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</si>
  <si>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</si>
  <si>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</si>
  <si>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</si>
  <si>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</si>
  <si>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</si>
  <si>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</si>
  <si>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</si>
  <si>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</si>
  <si>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</si>
  <si>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</si>
  <si>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</si>
  <si>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</si>
  <si>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</si>
  <si>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</si>
  <si>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</si>
  <si>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</si>
  <si>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</si>
  <si>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</si>
  <si>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</si>
  <si>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</si>
  <si>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</si>
  <si>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</si>
  <si>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</si>
  <si>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</si>
  <si>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</si>
  <si>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</si>
  <si>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</si>
  <si>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</si>
  <si>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</si>
  <si>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</si>
  <si>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</si>
  <si>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</si>
  <si>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</si>
  <si>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</si>
  <si>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</si>
  <si>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</si>
  <si>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</si>
  <si>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</si>
  <si>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</si>
  <si>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</si>
  <si>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</si>
  <si>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</si>
  <si>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</si>
  <si>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</si>
  <si>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</si>
  <si>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</si>
  <si>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</si>
  <si>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</si>
  <si>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</si>
  <si>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</si>
  <si>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</si>
  <si>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</si>
  <si>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</si>
  <si>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</si>
  <si>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</si>
  <si>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</si>
  <si>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</si>
  <si>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</si>
  <si>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</si>
  <si>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</si>
  <si>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</si>
  <si>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</si>
  <si>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</si>
  <si>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</si>
  <si>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</si>
  <si>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</si>
  <si>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</si>
  <si>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</si>
  <si>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</si>
  <si>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</si>
  <si>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</si>
  <si>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</si>
  <si>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</si>
  <si>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</si>
  <si>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</si>
  <si>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</si>
  <si>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</si>
  <si>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</si>
  <si>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</si>
  <si>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</si>
  <si>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</si>
  <si>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</si>
  <si>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</si>
  <si>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</si>
  <si>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</si>
  <si>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</si>
  <si>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</si>
  <si>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</si>
  <si>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</si>
  <si>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</si>
  <si>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</si>
  <si>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</si>
  <si>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</si>
  <si>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</si>
  <si>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</si>
  <si>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</si>
  <si>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</si>
  <si>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</si>
  <si>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</si>
  <si>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</si>
  <si>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</si>
  <si>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</si>
  <si>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</si>
  <si>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</si>
  <si>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</si>
  <si>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</si>
  <si>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</si>
  <si>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</si>
  <si>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</si>
  <si>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</si>
  <si>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</si>
  <si>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</si>
  <si>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</si>
  <si>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</si>
  <si>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</si>
  <si>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</si>
  <si>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</si>
  <si>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</si>
  <si>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</si>
  <si>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</si>
  <si>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</si>
  <si>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</si>
  <si>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</si>
  <si>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</si>
  <si>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</si>
  <si>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</si>
  <si>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</si>
  <si>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</si>
  <si>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</si>
  <si>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</si>
  <si>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</si>
  <si>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</si>
  <si>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</si>
  <si>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</si>
  <si>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</si>
  <si>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</si>
  <si>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</si>
  <si>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</si>
  <si>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</si>
  <si>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</si>
  <si>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</si>
  <si>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</si>
  <si>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</si>
  <si>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</si>
  <si>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</si>
  <si>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</si>
  <si>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</si>
  <si>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</si>
  <si>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</si>
  <si>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</si>
  <si>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</si>
  <si>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</si>
  <si>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</si>
  <si>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</si>
  <si>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</si>
  <si>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</si>
  <si>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</si>
  <si>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</si>
  <si>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</si>
  <si>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</si>
  <si>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</si>
  <si>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</si>
  <si>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</si>
  <si>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</si>
  <si>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</si>
  <si>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</si>
  <si>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</si>
  <si>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</si>
  <si>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</si>
  <si>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</si>
  <si>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</si>
  <si>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</si>
  <si>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</si>
  <si>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</si>
  <si>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</si>
  <si>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</si>
  <si>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</si>
  <si>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</si>
  <si>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</si>
  <si>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</si>
  <si>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</si>
  <si>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</si>
  <si>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</si>
  <si>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</si>
  <si>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</si>
  <si>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</si>
  <si>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</si>
  <si>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</si>
  <si>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</si>
  <si>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</si>
  <si>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</si>
  <si>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</si>
  <si>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</si>
  <si>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</si>
  <si>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</si>
  <si>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</si>
  <si>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</si>
  <si>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</si>
  <si>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</si>
  <si>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</si>
  <si>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</si>
  <si>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</si>
  <si>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</si>
  <si>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</si>
  <si>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</si>
  <si>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</si>
  <si>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</si>
  <si>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</si>
  <si>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</si>
  <si>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</si>
  <si>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</si>
  <si>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</si>
  <si>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</si>
  <si>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</si>
  <si>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</si>
  <si>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</si>
  <si>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</si>
  <si>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</si>
  <si>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</si>
  <si>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</si>
  <si>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</si>
  <si>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</si>
  <si>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</si>
  <si>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</si>
  <si>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</si>
  <si>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</si>
  <si>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</si>
  <si>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</si>
  <si>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</si>
  <si>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</si>
  <si>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</si>
  <si>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</si>
  <si>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</si>
  <si>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</si>
  <si>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</si>
  <si>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</si>
  <si>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</si>
  <si>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</si>
  <si>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</si>
  <si>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</si>
  <si>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</si>
  <si>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</si>
  <si>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</si>
  <si>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</si>
  <si>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</si>
  <si>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</si>
  <si>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</si>
  <si>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</si>
  <si>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</si>
  <si>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</si>
  <si>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</si>
  <si>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</si>
  <si>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</si>
  <si>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</si>
  <si>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</si>
  <si>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</si>
  <si>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</si>
  <si>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</si>
  <si>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</si>
  <si>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</si>
  <si>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</si>
  <si>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</si>
  <si>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</si>
  <si>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</si>
  <si>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</si>
  <si>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</si>
  <si>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</si>
  <si>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</si>
  <si>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</si>
  <si>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</si>
  <si>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</si>
  <si>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</si>
  <si>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</si>
  <si>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</si>
  <si>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</si>
  <si>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</si>
  <si>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</si>
  <si>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</si>
  <si>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</si>
  <si>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</si>
  <si>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</si>
  <si>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</si>
  <si>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</si>
  <si>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</si>
  <si>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</si>
  <si>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</si>
  <si>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</si>
  <si>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</si>
  <si>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</si>
  <si>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</si>
  <si>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</si>
  <si>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</si>
  <si>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</si>
  <si>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</si>
  <si>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</si>
  <si>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</si>
  <si>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</si>
  <si>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</si>
  <si>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</si>
  <si>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</si>
  <si>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</si>
  <si>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</si>
  <si>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</si>
  <si>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</si>
  <si>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</si>
  <si>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</si>
  <si>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</si>
  <si>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</si>
  <si>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</si>
  <si>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</si>
  <si>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</si>
  <si>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</si>
  <si>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</si>
  <si>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</si>
  <si>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</si>
  <si>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</si>
  <si>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</si>
  <si>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</si>
  <si>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</si>
  <si>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</si>
  <si>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</si>
  <si>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</si>
  <si>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</si>
  <si>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</si>
  <si>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</si>
  <si>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</si>
  <si>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</si>
  <si>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</si>
  <si>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</si>
  <si>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</si>
  <si>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</si>
  <si>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</si>
  <si>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</si>
  <si>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</si>
  <si>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</si>
  <si>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</si>
  <si>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</si>
  <si>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</si>
  <si>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</si>
  <si>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</si>
  <si>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</si>
  <si>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</si>
  <si>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</si>
  <si>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</si>
  <si>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</si>
  <si>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</si>
  <si>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</si>
  <si>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</si>
  <si>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</si>
  <si>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</si>
  <si>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</si>
  <si>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</si>
  <si>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</si>
  <si>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</si>
  <si>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</si>
  <si>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</si>
  <si>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</si>
  <si>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</si>
  <si>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</si>
  <si>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</si>
  <si>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</si>
  <si>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</si>
  <si>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</si>
  <si>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</si>
  <si>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</si>
  <si>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</si>
  <si>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</si>
  <si>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</si>
  <si>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</si>
  <si>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</si>
  <si>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</si>
  <si>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</si>
  <si>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</si>
  <si>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</si>
  <si>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</si>
  <si>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</si>
  <si>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</si>
  <si>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</si>
  <si>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</si>
  <si>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</si>
  <si>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</si>
  <si>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</si>
  <si>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</si>
  <si>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</si>
  <si>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</si>
  <si>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</si>
  <si>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</si>
  <si>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</si>
  <si>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</si>
  <si>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</si>
  <si>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</si>
  <si>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</si>
  <si>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</si>
  <si>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</si>
  <si>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</si>
  <si>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</si>
  <si>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</si>
  <si>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</si>
  <si>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</si>
  <si>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</si>
  <si>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</si>
  <si>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</si>
  <si>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</si>
  <si>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</si>
  <si>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</si>
  <si>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</si>
  <si>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</si>
  <si>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</si>
  <si>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</si>
  <si>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</si>
  <si>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</si>
  <si>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</si>
  <si>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</si>
  <si>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</si>
  <si>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</si>
  <si>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</si>
  <si>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</si>
  <si>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</si>
  <si>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</si>
  <si>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</si>
  <si>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</si>
  <si>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</si>
  <si>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</si>
  <si>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</si>
  <si>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</si>
  <si>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</si>
  <si>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</si>
  <si>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</si>
  <si>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</si>
  <si>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</si>
  <si>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</si>
  <si>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</si>
  <si>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</si>
  <si>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</si>
  <si>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</si>
  <si>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</si>
  <si>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</si>
  <si>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</si>
  <si>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</si>
  <si>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</si>
  <si>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</si>
  <si>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</si>
  <si>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</si>
  <si>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</si>
  <si>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</si>
  <si>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</si>
  <si>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</si>
  <si>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</si>
  <si>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</si>
  <si>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</si>
  <si>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</si>
  <si>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</si>
  <si>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</si>
  <si>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</si>
  <si>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</si>
  <si>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</si>
  <si>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</si>
  <si>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</si>
  <si>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</si>
  <si>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</si>
  <si>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</si>
  <si>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</si>
  <si>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</si>
  <si>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</si>
  <si>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</si>
  <si>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</si>
  <si>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</si>
  <si>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</si>
  <si>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</si>
  <si>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</si>
  <si>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</si>
  <si>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</si>
  <si>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</si>
  <si>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</si>
  <si>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</si>
  <si>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</si>
  <si>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</si>
  <si>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</si>
  <si>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</si>
  <si>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</si>
  <si>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</si>
  <si>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</si>
  <si>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</si>
  <si>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</si>
  <si>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</si>
  <si>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</si>
  <si>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</si>
  <si>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</si>
  <si>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</si>
  <si>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</si>
  <si>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</si>
  <si>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</si>
  <si>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</si>
  <si>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</si>
  <si>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</si>
  <si>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</si>
  <si>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</si>
  <si>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</si>
  <si>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</si>
  <si>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</si>
  <si>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</si>
  <si>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</si>
  <si>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</si>
  <si>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</si>
  <si>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</si>
  <si>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</si>
  <si>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</si>
  <si>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</si>
  <si>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</si>
  <si>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</si>
  <si>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</si>
  <si>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</si>
  <si>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</si>
  <si>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</si>
  <si>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</si>
  <si>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</si>
  <si>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</si>
  <si>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</si>
  <si>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</si>
  <si>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</si>
  <si>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</si>
  <si>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</si>
  <si>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</si>
  <si>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</si>
  <si>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</si>
  <si>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</si>
  <si>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</si>
  <si>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</si>
  <si>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</si>
  <si>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</si>
  <si>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</si>
  <si>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</si>
  <si>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</si>
  <si>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</si>
  <si>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</si>
  <si>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</si>
  <si>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</si>
  <si>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</si>
  <si>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</si>
  <si>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</si>
  <si>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</si>
  <si>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</si>
  <si>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</si>
  <si>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</si>
  <si>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</si>
  <si>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</si>
  <si>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</si>
  <si>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</si>
  <si>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</si>
  <si>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</si>
  <si>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</si>
  <si>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</si>
  <si>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</si>
  <si>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</si>
  <si>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</si>
  <si>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</si>
  <si>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</si>
  <si>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</si>
  <si>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</si>
  <si>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</si>
  <si>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</si>
  <si>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</si>
  <si>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</si>
  <si>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</si>
  <si>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</si>
  <si>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</si>
  <si>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</si>
  <si>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</si>
  <si>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</si>
  <si>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</si>
  <si>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</si>
  <si>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</si>
  <si>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</si>
  <si>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</si>
  <si>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</si>
  <si>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</si>
  <si>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</si>
  <si>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</si>
  <si>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</si>
  <si>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</si>
  <si>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</si>
  <si>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</si>
  <si>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</si>
  <si>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</si>
  <si>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</si>
  <si>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</si>
  <si>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</si>
  <si>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</si>
  <si>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</si>
  <si>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</si>
  <si>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</si>
  <si>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</si>
  <si>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</si>
  <si>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</si>
  <si>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</si>
  <si>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</si>
  <si>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</si>
  <si>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</si>
  <si>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</si>
  <si>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</si>
  <si>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</si>
  <si>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</si>
  <si>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</si>
  <si>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</si>
  <si>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</si>
  <si>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</si>
  <si>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</si>
  <si>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</si>
  <si>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</si>
  <si>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</si>
  <si>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</si>
  <si>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</si>
  <si>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</si>
  <si>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</si>
  <si>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</si>
  <si>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</si>
  <si>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</si>
  <si>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</si>
  <si>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</si>
  <si>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</si>
  <si>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</si>
  <si>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</si>
  <si>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</si>
  <si>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</si>
  <si>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</si>
  <si>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</si>
  <si>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</si>
  <si>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</si>
  <si>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</si>
  <si>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</si>
  <si>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</si>
  <si>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</si>
  <si>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</si>
  <si>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</si>
  <si>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</si>
  <si>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</si>
  <si>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</si>
  <si>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</si>
  <si>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</si>
  <si>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</si>
  <si>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</si>
  <si>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</si>
  <si>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</si>
  <si>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</si>
  <si>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</si>
  <si>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</si>
  <si>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</si>
  <si>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</si>
  <si>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</si>
  <si>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</si>
  <si>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</si>
  <si>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</si>
  <si>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</si>
  <si>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</si>
  <si>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</si>
  <si>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</si>
  <si>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</si>
  <si>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</si>
  <si>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</si>
  <si>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</si>
  <si>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</si>
  <si>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</si>
  <si>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</si>
  <si>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</si>
  <si>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</si>
  <si>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</si>
  <si>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</si>
  <si>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</si>
  <si>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</si>
  <si>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</si>
  <si>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</si>
  <si>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</si>
  <si>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</si>
  <si>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</si>
  <si>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</si>
  <si>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</si>
  <si>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</si>
  <si>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</si>
  <si>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</si>
  <si>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</si>
  <si>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</si>
  <si>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</si>
  <si>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</si>
  <si>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</si>
  <si>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</si>
  <si>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</si>
  <si>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</si>
  <si>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</si>
  <si>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</si>
  <si>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</si>
  <si>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</si>
  <si>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</si>
  <si>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</si>
  <si>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</si>
  <si>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</si>
  <si>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</si>
  <si>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</si>
  <si>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</si>
  <si>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</si>
  <si>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</si>
  <si>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</si>
  <si>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</si>
  <si>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</si>
  <si>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</si>
  <si>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</si>
  <si>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</si>
  <si>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</si>
  <si>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</si>
  <si>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</si>
  <si>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</si>
  <si>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</si>
  <si>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</si>
  <si>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</si>
  <si>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</si>
  <si>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</si>
  <si>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</si>
  <si>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</si>
  <si>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</si>
  <si>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</si>
  <si>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</si>
  <si>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</si>
  <si>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</si>
  <si>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</si>
  <si>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</si>
  <si>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</si>
  <si>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</si>
  <si>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</si>
  <si>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</si>
  <si>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</si>
  <si>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</si>
  <si>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</si>
  <si>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</si>
  <si>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</si>
  <si>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</si>
  <si>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</si>
  <si>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</si>
  <si>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</si>
  <si>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</si>
  <si>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</si>
  <si>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</si>
  <si>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</si>
  <si>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</si>
  <si>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</si>
  <si>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</si>
  <si>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</si>
  <si>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</si>
  <si>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</si>
  <si>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</si>
  <si>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</si>
  <si>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</si>
  <si>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</si>
  <si>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</si>
  <si>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</si>
  <si>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</si>
  <si>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</si>
  <si>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</si>
  <si>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</si>
  <si>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</si>
  <si>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</si>
  <si>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</si>
  <si>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</si>
  <si>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</si>
  <si>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</si>
  <si>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</si>
  <si>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</si>
  <si>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</si>
  <si>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</si>
  <si>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</si>
  <si>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</si>
  <si>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</si>
  <si>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</si>
  <si>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</si>
  <si>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</si>
  <si>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</si>
  <si>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</si>
  <si>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</si>
  <si>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</si>
  <si>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</si>
  <si>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</si>
  <si>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</si>
  <si>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</si>
  <si>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</si>
  <si>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</si>
  <si>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</si>
  <si>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</si>
  <si>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</si>
  <si>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</si>
  <si>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</si>
  <si>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</si>
  <si>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</si>
  <si>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</si>
  <si>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</si>
  <si>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</si>
  <si>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</si>
  <si>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</si>
  <si>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</si>
  <si>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</si>
  <si>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</si>
  <si>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</si>
  <si>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</si>
  <si>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</si>
  <si>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</si>
  <si>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</si>
  <si>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</si>
  <si>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</si>
  <si>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</si>
  <si>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</si>
  <si>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</si>
  <si>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</si>
  <si>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</si>
  <si>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</si>
  <si>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</si>
  <si>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</si>
  <si>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</si>
  <si>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</si>
  <si>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</si>
  <si>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</si>
  <si>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</si>
  <si>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</si>
  <si>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</si>
  <si>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</si>
  <si>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</si>
  <si>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</si>
  <si>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</si>
  <si>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</si>
  <si>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</si>
  <si>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</si>
  <si>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</si>
  <si>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</si>
  <si>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</si>
  <si>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</si>
  <si>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</si>
  <si>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</si>
  <si>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</si>
  <si>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</si>
  <si>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</si>
  <si>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</si>
  <si>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</si>
  <si>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</si>
  <si>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</si>
  <si>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</si>
  <si>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</si>
  <si>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</si>
  <si>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</si>
  <si>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</si>
  <si>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</si>
  <si>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</si>
  <si>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</si>
  <si>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</si>
  <si>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</si>
  <si>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</si>
  <si>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</si>
  <si>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</si>
  <si>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</si>
  <si>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</si>
  <si>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</si>
  <si>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</si>
  <si>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</si>
  <si>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</si>
  <si>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</si>
  <si>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</si>
  <si>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</si>
  <si>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</si>
  <si>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</si>
  <si>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</si>
  <si>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</si>
  <si>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</si>
  <si>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</si>
  <si>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</si>
  <si>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</si>
  <si>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</si>
  <si>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</si>
  <si>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</si>
  <si>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</si>
  <si>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</si>
  <si>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</si>
  <si>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</si>
  <si>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</si>
  <si>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</si>
  <si>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</si>
  <si>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</si>
  <si>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</si>
  <si>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</si>
  <si>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</si>
  <si>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</si>
  <si>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</si>
  <si>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</si>
  <si>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</si>
  <si>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</si>
  <si>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</si>
  <si>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</si>
  <si>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</si>
  <si>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</si>
  <si>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</si>
  <si>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</si>
  <si>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</si>
  <si>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</si>
  <si>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</si>
  <si>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</si>
  <si>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</si>
  <si>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</si>
  <si>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</si>
  <si>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</si>
  <si>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</si>
  <si>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</si>
  <si>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</si>
  <si>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</si>
  <si>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</si>
  <si>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</si>
  <si>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</si>
  <si>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</si>
  <si>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</si>
  <si>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</si>
  <si>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</si>
  <si>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</si>
  <si>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</si>
  <si>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</si>
  <si>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</si>
  <si>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</si>
  <si>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</si>
  <si>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</si>
  <si>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</si>
  <si>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</si>
  <si>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</si>
  <si>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</si>
  <si>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</si>
  <si>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</si>
  <si>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</si>
  <si>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</si>
  <si>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</si>
  <si>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</si>
  <si>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</si>
  <si>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</si>
  <si>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</si>
  <si>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</si>
  <si>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</si>
  <si>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</si>
  <si>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</si>
  <si>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</si>
  <si>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</si>
  <si>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</si>
  <si>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</si>
  <si>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</si>
  <si>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</si>
  <si>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</si>
  <si>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</si>
  <si>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</si>
  <si>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</si>
  <si>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</si>
  <si>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</si>
  <si>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</si>
  <si>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</si>
  <si>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</si>
  <si>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</si>
  <si>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</si>
  <si>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</si>
  <si>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</si>
  <si>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</si>
  <si>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</si>
  <si>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</si>
  <si>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</si>
  <si>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</si>
  <si>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</si>
  <si>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</si>
  <si>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</si>
  <si>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</si>
  <si>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</si>
  <si>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</si>
  <si>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</si>
  <si>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</si>
  <si>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</si>
  <si>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</si>
  <si>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</si>
  <si>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</si>
  <si>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</si>
  <si>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</si>
  <si>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</si>
  <si>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</si>
  <si>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</si>
  <si>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</si>
  <si>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</si>
  <si>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</si>
  <si>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</si>
  <si>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</si>
  <si>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</si>
  <si>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</si>
  <si>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</si>
  <si>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</si>
  <si>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</si>
  <si>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</si>
  <si>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</si>
  <si>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</si>
  <si>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</si>
  <si>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</si>
  <si>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</si>
  <si>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</si>
  <si>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</si>
  <si>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</si>
  <si>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</si>
  <si>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</si>
  <si>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</si>
  <si>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</si>
  <si>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</si>
  <si>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</si>
  <si>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</si>
  <si>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</si>
  <si>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</si>
  <si>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</si>
  <si>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</si>
  <si>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</si>
  <si>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</si>
  <si>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</si>
  <si>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</si>
  <si>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</si>
  <si>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</si>
  <si>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</si>
  <si>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</si>
  <si>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</si>
  <si>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</si>
  <si>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</si>
  <si>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</si>
  <si>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</si>
  <si>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</si>
  <si>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</si>
  <si>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</si>
  <si>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</si>
  <si>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</si>
  <si>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</si>
  <si>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</si>
  <si>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</si>
  <si>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</si>
  <si>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</si>
  <si>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</si>
  <si>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</si>
  <si>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</si>
  <si>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</si>
  <si>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</si>
  <si>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</si>
  <si>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</si>
  <si>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</si>
  <si>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</si>
  <si>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</si>
  <si>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</si>
  <si>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</si>
  <si>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</si>
  <si>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</si>
  <si>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</si>
  <si>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</si>
  <si>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</si>
  <si>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</si>
  <si>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</si>
  <si>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</si>
  <si>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</si>
  <si>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</si>
  <si>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</si>
  <si>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</si>
  <si>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</si>
  <si>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</si>
  <si>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</si>
  <si>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</si>
  <si>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</si>
  <si>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</si>
  <si>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</si>
  <si>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</si>
  <si>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</si>
  <si>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</si>
  <si>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</si>
  <si>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</si>
  <si>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</si>
  <si>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</si>
  <si>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</si>
  <si>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</si>
  <si>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</si>
  <si>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</si>
  <si>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</si>
  <si>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</si>
  <si>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</si>
  <si>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</si>
  <si>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</si>
  <si>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</si>
  <si>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</si>
  <si>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</si>
  <si>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</si>
  <si>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</si>
  <si>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</si>
  <si>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</si>
  <si>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</si>
  <si>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</si>
  <si>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</si>
  <si>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</si>
  <si>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</si>
  <si>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</si>
  <si>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</si>
  <si>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</si>
  <si>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</si>
  <si>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</si>
  <si>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</si>
  <si>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</si>
  <si>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</si>
  <si>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</si>
  <si>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</si>
  <si>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</si>
  <si>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</si>
  <si>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</si>
  <si>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</si>
  <si>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</si>
  <si>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</si>
  <si>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</si>
  <si>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</si>
  <si>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</si>
  <si>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</si>
  <si>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</si>
  <si>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</si>
  <si>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</si>
  <si>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</si>
  <si>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</si>
  <si>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</si>
  <si>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</si>
  <si>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</si>
  <si>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</si>
  <si>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</si>
  <si>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</si>
  <si>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</si>
  <si>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</si>
  <si>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</si>
  <si>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</si>
  <si>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</si>
  <si>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</si>
  <si>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</si>
  <si>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</si>
  <si>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</si>
  <si>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</si>
  <si>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</si>
  <si>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</si>
  <si>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</si>
  <si>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</si>
  <si>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</si>
  <si>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</si>
  <si>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</si>
  <si>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</si>
  <si>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</si>
  <si>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</si>
  <si>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</si>
  <si>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</si>
  <si>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</si>
  <si>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</si>
  <si>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</si>
  <si>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</si>
  <si>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</si>
  <si>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</si>
  <si>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</si>
  <si>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</si>
  <si>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</si>
  <si>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</si>
  <si>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</si>
  <si>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</si>
  <si>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</si>
  <si>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</si>
  <si>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</si>
  <si>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</si>
  <si>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</si>
  <si>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</si>
  <si>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</si>
  <si>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</si>
  <si>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</si>
  <si>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</si>
  <si>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</si>
  <si>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</si>
  <si>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</si>
  <si>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</si>
  <si>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</si>
  <si>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</si>
  <si>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</si>
  <si>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</si>
  <si>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</si>
  <si>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</si>
  <si>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</si>
  <si>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</si>
  <si>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</si>
  <si>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</si>
  <si>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</si>
  <si>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</si>
  <si>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</si>
  <si>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</si>
  <si>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</si>
  <si>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</si>
  <si>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</si>
  <si>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</si>
  <si>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</si>
  <si>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</si>
  <si>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</si>
  <si>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</si>
  <si>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</si>
  <si>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</si>
  <si>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</si>
  <si>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</si>
  <si>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</si>
  <si>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</si>
  <si>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</si>
  <si>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</si>
  <si>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</si>
  <si>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</si>
  <si>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</si>
  <si>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</si>
  <si>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</si>
  <si>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</si>
  <si>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</si>
  <si>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</si>
  <si>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</si>
  <si>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</si>
  <si>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</si>
  <si>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</si>
  <si>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</si>
  <si>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</si>
  <si>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</si>
  <si>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</si>
  <si>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</si>
  <si>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</si>
  <si>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</si>
  <si>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</si>
  <si>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</si>
  <si>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</si>
  <si>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</si>
  <si>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</si>
  <si>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</si>
  <si>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</si>
  <si>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</si>
  <si>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</si>
  <si>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</si>
  <si>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</si>
  <si>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</si>
  <si>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</si>
  <si>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</si>
  <si>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</si>
  <si>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</si>
  <si>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</si>
  <si>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</si>
  <si>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</si>
  <si>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</si>
  <si>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</si>
  <si>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</si>
  <si>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</si>
  <si>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</si>
  <si>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</si>
  <si>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</si>
  <si>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</si>
  <si>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</si>
  <si>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</si>
  <si>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</si>
  <si>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</si>
  <si>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</si>
  <si>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</si>
  <si>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</si>
  <si>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</si>
  <si>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</si>
  <si>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</si>
  <si>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</si>
  <si>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</si>
  <si>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</si>
  <si>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</si>
  <si>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</si>
  <si>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</si>
  <si>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</si>
  <si>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</si>
  <si>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</si>
  <si>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</si>
  <si>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</si>
  <si>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</si>
  <si>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</si>
  <si>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</si>
  <si>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</si>
  <si>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</si>
  <si>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</si>
  <si>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</si>
  <si>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</si>
  <si>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</si>
  <si>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</si>
  <si>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</si>
  <si>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</si>
  <si>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</si>
  <si>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</si>
  <si>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</si>
  <si>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</si>
  <si>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</si>
  <si>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</si>
  <si>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</si>
  <si>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</si>
  <si>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</si>
  <si>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</si>
  <si>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</si>
  <si>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</si>
  <si>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</si>
  <si>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</si>
  <si>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</si>
  <si>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</si>
  <si>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</si>
  <si>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</si>
  <si>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</si>
  <si>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</si>
  <si>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</si>
  <si>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</si>
  <si>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</si>
  <si>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</si>
  <si>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</si>
  <si>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</si>
  <si>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</si>
  <si>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</si>
  <si>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</si>
  <si>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</si>
  <si>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</si>
  <si>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</si>
  <si>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</si>
  <si>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</si>
  <si>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</si>
  <si>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</si>
  <si>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</si>
  <si>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</si>
  <si>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</si>
  <si>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</si>
  <si>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</si>
  <si>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</si>
  <si>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</si>
  <si>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</si>
  <si>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</si>
  <si>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</si>
  <si>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</si>
  <si>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</si>
  <si>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</si>
  <si>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</si>
  <si>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</si>
  <si>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</si>
  <si>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</si>
  <si>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</si>
  <si>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</si>
  <si>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</si>
  <si>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</si>
  <si>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</si>
  <si>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</si>
  <si>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</si>
  <si>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</si>
  <si>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</si>
  <si>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</si>
  <si>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</si>
  <si>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</si>
  <si>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</si>
  <si>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</si>
  <si>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</si>
  <si>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</si>
  <si>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</si>
  <si>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</si>
  <si>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</si>
  <si>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</si>
  <si>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</si>
  <si>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</si>
  <si>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</si>
  <si>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</si>
  <si>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</si>
  <si>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</si>
  <si>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</si>
  <si>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</si>
  <si>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</si>
  <si>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</si>
  <si>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</si>
  <si>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</si>
  <si>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</si>
  <si>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</si>
  <si>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</si>
  <si>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</si>
  <si>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</si>
  <si>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</si>
  <si>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</si>
  <si>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</si>
  <si>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</si>
  <si>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</si>
  <si>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</si>
  <si>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</si>
  <si>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</si>
  <si>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</si>
  <si>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</si>
  <si>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</si>
  <si>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</si>
  <si>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</si>
  <si>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</si>
  <si>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</si>
  <si>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</si>
  <si>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</si>
  <si>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</si>
  <si>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</si>
  <si>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</si>
  <si>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</si>
  <si>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</si>
  <si>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</si>
  <si>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</si>
  <si>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</si>
  <si>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</si>
  <si>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</si>
  <si>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</si>
  <si>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</si>
  <si>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</si>
  <si>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</si>
  <si>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</si>
  <si>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</si>
  <si>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</si>
  <si>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</si>
  <si>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</si>
  <si>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</si>
  <si>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</si>
  <si>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</si>
  <si>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</si>
  <si>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</si>
  <si>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</si>
  <si>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</si>
  <si>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</si>
  <si>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</si>
  <si>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</si>
  <si>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</si>
  <si>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</si>
  <si>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</si>
  <si>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</si>
  <si>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</si>
  <si>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</si>
  <si>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</si>
  <si>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</si>
  <si>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</si>
  <si>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</si>
  <si>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</si>
  <si>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</si>
  <si>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</si>
  <si>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</si>
  <si>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</si>
  <si>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</si>
  <si>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</si>
  <si>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</si>
  <si>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</si>
  <si>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</si>
  <si>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</si>
  <si>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</si>
  <si>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</si>
  <si>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</si>
  <si>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</si>
  <si>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</si>
  <si>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</si>
  <si>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</si>
  <si>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</si>
  <si>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</si>
  <si>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</si>
  <si>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</si>
  <si>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</si>
  <si>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</si>
  <si>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</si>
  <si>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</si>
  <si>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</si>
  <si>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</si>
  <si>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</si>
  <si>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</si>
  <si>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</si>
  <si>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</si>
  <si>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</si>
  <si>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</si>
  <si>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</si>
  <si>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</si>
  <si>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</si>
  <si>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</si>
  <si>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</si>
  <si>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</si>
  <si>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</si>
  <si>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</si>
  <si>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</si>
  <si>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</si>
  <si>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</si>
  <si>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</si>
  <si>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</si>
  <si>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</si>
  <si>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</si>
  <si>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</si>
  <si>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</si>
  <si>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</si>
  <si>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</si>
  <si>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</si>
  <si>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</si>
  <si>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</si>
  <si>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</si>
  <si>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</si>
  <si>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</si>
  <si>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</si>
  <si>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</si>
  <si>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</si>
  <si>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</si>
  <si>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</si>
  <si>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</si>
  <si>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</si>
  <si>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</si>
  <si>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</si>
  <si>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</si>
  <si>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</si>
  <si>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</si>
  <si>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</si>
  <si>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</si>
  <si>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</si>
  <si>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</si>
  <si>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</si>
  <si>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</si>
  <si>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</si>
  <si>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</si>
  <si>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</si>
  <si>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</si>
  <si>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</si>
  <si>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</si>
  <si>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</si>
  <si>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</si>
  <si>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</si>
  <si>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</si>
  <si>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</si>
  <si>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</si>
  <si>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</si>
  <si>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</si>
  <si>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</si>
  <si>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</si>
  <si>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</si>
  <si>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</si>
  <si>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</si>
  <si>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</si>
  <si>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</si>
  <si>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</si>
  <si>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</si>
  <si>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</si>
  <si>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</si>
  <si>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</si>
  <si>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</si>
  <si>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</si>
  <si>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</si>
  <si>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</si>
  <si>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</si>
  <si>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</si>
  <si>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</si>
  <si>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</si>
  <si>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</si>
  <si>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</si>
  <si>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</si>
  <si>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</si>
  <si>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</si>
  <si>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</si>
  <si>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</si>
  <si>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</si>
  <si>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</si>
  <si>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</si>
  <si>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</si>
  <si>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</si>
  <si>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</si>
  <si>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</si>
  <si>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</si>
  <si>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</si>
  <si>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</si>
  <si>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</si>
  <si>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</si>
  <si>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</si>
  <si>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</si>
  <si>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</si>
  <si>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</si>
  <si>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</si>
  <si>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</si>
  <si>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</si>
  <si>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</si>
  <si>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</si>
  <si>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</si>
  <si>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</si>
  <si>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</si>
  <si>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</si>
  <si>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</si>
  <si>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</si>
  <si>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</si>
  <si>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</si>
  <si>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</si>
  <si>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</si>
  <si>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</si>
  <si>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</si>
  <si>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</si>
  <si>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</si>
  <si>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</si>
  <si>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</si>
  <si>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</si>
  <si>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</si>
  <si>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</si>
  <si>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</si>
  <si>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</si>
  <si>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</si>
  <si>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</si>
  <si>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</si>
  <si>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</si>
  <si>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</si>
  <si>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</si>
  <si>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</si>
  <si>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</si>
  <si>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</si>
  <si>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</si>
  <si>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</si>
  <si>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</si>
  <si>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</si>
  <si>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</si>
  <si>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</si>
  <si>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</si>
  <si>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</si>
  <si>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</si>
  <si>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</si>
  <si>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</si>
  <si>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</si>
  <si>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</si>
  <si>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</si>
  <si>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</si>
  <si>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</si>
  <si>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</si>
  <si>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</si>
  <si>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</si>
  <si>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</si>
  <si>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</si>
  <si>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</si>
  <si>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</si>
  <si>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</si>
  <si>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</si>
  <si>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</si>
  <si>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</si>
  <si>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</si>
  <si>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</si>
  <si>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</si>
  <si>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</si>
  <si>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</si>
  <si>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</si>
  <si>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</si>
  <si>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</si>
  <si>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</si>
  <si>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</si>
  <si>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</si>
  <si>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</si>
  <si>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</si>
  <si>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</si>
  <si>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</si>
  <si>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</si>
  <si>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</si>
  <si>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</si>
  <si>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</si>
  <si>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</si>
  <si>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</si>
  <si>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</si>
  <si>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</si>
  <si>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</si>
  <si>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</si>
  <si>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</si>
  <si>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</si>
  <si>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</si>
  <si>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</si>
  <si>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</si>
  <si>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</si>
  <si>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</si>
  <si>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</si>
  <si>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</si>
  <si>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</si>
  <si>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</si>
  <si>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</si>
  <si>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</si>
  <si>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</si>
  <si>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</si>
  <si>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</si>
  <si>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</si>
  <si>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</si>
  <si>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</si>
  <si>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</si>
  <si>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</si>
  <si>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</si>
  <si>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</si>
  <si>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</si>
  <si>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</si>
  <si>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</si>
  <si>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</si>
  <si>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</si>
  <si>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</si>
  <si>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</si>
  <si>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</si>
  <si>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</si>
  <si>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</si>
  <si>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</si>
  <si>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</si>
  <si>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</si>
  <si>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</si>
  <si>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</si>
  <si>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</si>
  <si>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</si>
  <si>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</si>
  <si>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</si>
  <si>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</si>
  <si>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</si>
  <si>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</si>
  <si>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</si>
  <si>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</si>
  <si>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</si>
  <si>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</si>
  <si>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</si>
  <si>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</si>
  <si>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</si>
  <si>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</si>
  <si>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</si>
  <si>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</si>
  <si>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</si>
  <si>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</si>
  <si>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</si>
  <si>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</si>
  <si>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</si>
  <si>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</si>
  <si>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</si>
  <si>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</si>
  <si>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</si>
  <si>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</si>
  <si>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</si>
  <si>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</si>
  <si>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</si>
  <si>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</si>
  <si>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</si>
  <si>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</si>
  <si>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</si>
  <si>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</si>
  <si>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</si>
  <si>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</si>
  <si>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</si>
  <si>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</si>
  <si>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</si>
  <si>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</si>
  <si>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</si>
  <si>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</si>
  <si>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</si>
  <si>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</si>
  <si>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</si>
  <si>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</si>
  <si>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</si>
  <si>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</si>
  <si>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</si>
  <si>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</si>
  <si>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</si>
  <si>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</si>
  <si>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</si>
  <si>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</si>
  <si>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</si>
  <si>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</si>
  <si>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</si>
  <si>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</si>
  <si>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</si>
  <si>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</si>
  <si>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</si>
  <si>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</si>
  <si>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</si>
  <si>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</si>
  <si>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</si>
  <si>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</si>
  <si>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</si>
  <si>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</si>
  <si>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</si>
  <si>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</si>
  <si>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</si>
  <si>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</si>
  <si>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</si>
  <si>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</si>
  <si>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</si>
  <si>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</si>
  <si>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</si>
  <si>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</si>
  <si>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</si>
  <si>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</si>
  <si>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</si>
  <si>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</si>
  <si>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</si>
  <si>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</si>
  <si>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</si>
  <si>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</si>
  <si>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</si>
  <si>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</si>
  <si>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</si>
  <si>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</si>
  <si>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</si>
  <si>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</si>
  <si>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</si>
  <si>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</si>
  <si>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</si>
  <si>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</si>
  <si>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</si>
  <si>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</si>
  <si>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</si>
  <si>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</si>
  <si>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</si>
  <si>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</si>
  <si>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</si>
  <si>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</si>
  <si>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</si>
  <si>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</si>
  <si>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</si>
  <si>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</si>
  <si>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</si>
  <si>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</si>
  <si>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</si>
  <si>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</si>
  <si>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</si>
  <si>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</si>
  <si>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</si>
  <si>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</si>
  <si>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</si>
  <si>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</si>
  <si>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</si>
  <si>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</si>
  <si>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</si>
  <si>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</si>
  <si>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</si>
  <si>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</si>
  <si>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</si>
  <si>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</si>
  <si>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</si>
  <si>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</si>
  <si>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</si>
  <si>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</si>
  <si>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</si>
  <si>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</si>
  <si>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</si>
  <si>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</si>
  <si>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</si>
  <si>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</si>
  <si>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</si>
  <si>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</si>
  <si>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</si>
  <si>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</si>
  <si>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</si>
  <si>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</si>
  <si>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</si>
  <si>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</si>
  <si>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</si>
  <si>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</si>
  <si>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</si>
  <si>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</si>
  <si>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</si>
  <si>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</si>
  <si>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</si>
  <si>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</si>
  <si>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</si>
  <si>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</si>
  <si>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</si>
  <si>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</si>
  <si>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</si>
  <si>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</si>
  <si>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</si>
  <si>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</si>
  <si>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</si>
  <si>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</si>
  <si>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</si>
  <si>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</si>
  <si>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</si>
  <si>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</si>
  <si>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</si>
  <si>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</si>
  <si>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</si>
  <si>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</si>
  <si>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</si>
  <si>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</si>
  <si>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</si>
  <si>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</si>
  <si>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</si>
  <si>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</si>
  <si>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</si>
  <si>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</si>
  <si>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</si>
  <si>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</si>
  <si>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</si>
  <si>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</si>
  <si>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</si>
  <si>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</si>
  <si>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</si>
  <si>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</si>
  <si>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</si>
  <si>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</si>
  <si>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</si>
  <si>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</si>
  <si>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</si>
  <si>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</si>
  <si>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</si>
  <si>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</si>
  <si>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</si>
  <si>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</si>
  <si>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</si>
  <si>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</si>
  <si>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</si>
  <si>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</si>
  <si>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</si>
  <si>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</si>
  <si>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</si>
  <si>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</si>
  <si>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</si>
  <si>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</si>
  <si>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</si>
  <si>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</si>
  <si>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</si>
  <si>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</si>
  <si>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</si>
  <si>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</si>
  <si>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</si>
  <si>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</si>
  <si>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</si>
  <si>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</si>
  <si>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</si>
  <si>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</si>
  <si>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</si>
  <si>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</si>
  <si>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</si>
  <si>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</si>
  <si>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</si>
  <si>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</si>
  <si>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</si>
  <si>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</si>
  <si>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</si>
  <si>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</si>
  <si>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</si>
  <si>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</si>
  <si>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</si>
  <si>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</si>
  <si>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</si>
  <si>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</si>
  <si>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</si>
  <si>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</si>
  <si>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</si>
  <si>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</si>
  <si>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</si>
  <si>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</si>
  <si>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</si>
  <si>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</si>
  <si>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</si>
  <si>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</si>
  <si>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</si>
  <si>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</si>
  <si>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</si>
  <si>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</si>
  <si>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</si>
  <si>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</si>
  <si>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</si>
  <si>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</si>
  <si>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</si>
  <si>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</si>
  <si>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</si>
  <si>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</si>
  <si>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</si>
  <si>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</si>
  <si>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</si>
  <si>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</si>
  <si>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</si>
  <si>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</si>
  <si>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</si>
  <si>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</si>
  <si>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</si>
  <si>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</si>
  <si>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</si>
  <si>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</si>
  <si>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</si>
  <si>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</si>
  <si>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</si>
  <si>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</si>
  <si>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</si>
  <si>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</si>
  <si>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</si>
  <si>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</si>
  <si>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</si>
  <si>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</si>
  <si>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</si>
  <si>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</si>
  <si>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</si>
  <si>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</si>
  <si>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</si>
  <si>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</si>
  <si>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</si>
  <si>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</si>
  <si>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</si>
  <si>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</si>
  <si>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</si>
  <si>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</si>
  <si>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</si>
  <si>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</si>
  <si>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</si>
  <si>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</si>
  <si>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</si>
  <si>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</si>
  <si>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</si>
  <si>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</si>
  <si>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</si>
  <si>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</si>
  <si>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</si>
  <si>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</si>
  <si>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</si>
  <si>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</si>
  <si>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</si>
  <si>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</si>
  <si>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</si>
  <si>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</si>
  <si>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</si>
  <si>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</si>
  <si>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</si>
  <si>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</si>
  <si>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</si>
  <si>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</si>
  <si>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</si>
  <si>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</si>
  <si>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</si>
  <si>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</si>
  <si>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</si>
  <si>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</si>
  <si>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</si>
  <si>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</si>
  <si>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</si>
  <si>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</si>
  <si>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</si>
  <si>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</si>
  <si>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</si>
  <si>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</si>
  <si>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</si>
  <si>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</si>
  <si>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</si>
  <si>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</si>
  <si>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</si>
  <si>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</si>
  <si>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</si>
  <si>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</si>
  <si>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</si>
  <si>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</si>
  <si>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</si>
  <si>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</si>
  <si>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</si>
  <si>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</si>
  <si>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</si>
  <si>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</si>
  <si>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</si>
  <si>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</si>
  <si>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</si>
  <si>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</si>
  <si>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</si>
  <si>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</si>
  <si>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</si>
  <si>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</si>
  <si>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</si>
  <si>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</si>
  <si>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</si>
  <si>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</si>
  <si>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</si>
  <si>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</si>
  <si>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</si>
  <si>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</si>
  <si>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</si>
  <si>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</si>
  <si>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</si>
  <si>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</si>
  <si>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</si>
  <si>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</si>
  <si>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</si>
  <si>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</si>
  <si>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</si>
  <si>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</si>
  <si>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</si>
  <si>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</si>
  <si>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</si>
  <si>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</si>
  <si>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</si>
  <si>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</si>
  <si>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</si>
  <si>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</si>
  <si>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</si>
  <si>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</si>
  <si>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</si>
  <si>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</si>
  <si>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</si>
  <si>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</si>
  <si>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</si>
  <si>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</si>
  <si>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</si>
  <si>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</si>
  <si>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</si>
  <si>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</si>
  <si>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</si>
  <si>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</si>
  <si>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</si>
  <si>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</si>
  <si>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</si>
  <si>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</si>
  <si>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</si>
  <si>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</si>
  <si>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</si>
  <si>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</si>
  <si>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</si>
  <si>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</si>
  <si>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</si>
  <si>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</si>
  <si>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</si>
  <si>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</si>
  <si>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</si>
  <si>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</si>
  <si>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</si>
  <si>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</si>
  <si>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</si>
  <si>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</si>
  <si>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</si>
  <si>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</si>
  <si>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</si>
  <si>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</si>
  <si>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</si>
  <si>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</si>
  <si>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</si>
  <si>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</si>
  <si>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</si>
  <si>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</si>
  <si>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</si>
  <si>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</si>
  <si>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</si>
  <si>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</si>
  <si>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</si>
  <si>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</si>
  <si>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</si>
  <si>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</si>
  <si>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</si>
  <si>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</si>
  <si>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</si>
  <si>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</si>
  <si>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</si>
  <si>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</si>
  <si>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</si>
  <si>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</si>
  <si>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</si>
  <si>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</si>
  <si>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</si>
  <si>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</si>
  <si>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</si>
  <si>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</si>
  <si>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</si>
  <si>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</si>
  <si>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</si>
  <si>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</si>
  <si>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</si>
  <si>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</si>
  <si>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</si>
  <si>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</si>
  <si>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</si>
  <si>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</si>
  <si>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</si>
  <si>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</si>
  <si>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</si>
  <si>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</si>
  <si>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</si>
  <si>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</si>
  <si>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</si>
  <si>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</si>
  <si>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</si>
  <si>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</si>
  <si>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</si>
  <si>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</si>
  <si>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</si>
  <si>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</si>
  <si>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</si>
  <si>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</si>
  <si>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</si>
  <si>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</si>
  <si>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</si>
  <si>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</si>
  <si>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</si>
  <si>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</si>
  <si>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</si>
  <si>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</si>
  <si>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</si>
  <si>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</si>
  <si>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</si>
  <si>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</si>
  <si>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</si>
  <si>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</si>
  <si>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</si>
  <si>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</si>
  <si>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</si>
  <si>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</si>
  <si>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</si>
  <si>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</si>
  <si>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</si>
  <si>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</si>
  <si>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</si>
  <si>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</si>
  <si>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</si>
  <si>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</si>
  <si>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</si>
  <si>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</si>
  <si>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</si>
  <si>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</si>
  <si>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</si>
  <si>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</si>
  <si>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</si>
  <si>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</si>
  <si>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</si>
  <si>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</si>
  <si>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</si>
  <si>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</si>
  <si>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</si>
  <si>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</si>
  <si>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</si>
  <si>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</si>
  <si>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</si>
  <si>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</si>
  <si>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</si>
  <si>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</si>
  <si>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</si>
  <si>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</si>
  <si>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</si>
  <si>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</si>
  <si>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</si>
  <si>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</si>
  <si>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</si>
  <si>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</si>
  <si>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</si>
  <si>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</si>
  <si>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</si>
  <si>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</si>
  <si>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</si>
  <si>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</si>
  <si>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</si>
  <si>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</si>
  <si>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</si>
  <si>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</si>
  <si>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</si>
  <si>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</si>
  <si>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</si>
  <si>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</si>
  <si>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</si>
  <si>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</si>
  <si>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</si>
  <si>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</si>
  <si>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</si>
  <si>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</si>
  <si>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</si>
  <si>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</si>
  <si>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</si>
  <si>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</si>
  <si>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</si>
  <si>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</si>
  <si>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</si>
  <si>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</si>
  <si>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</si>
  <si>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</si>
  <si>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</si>
  <si>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</si>
  <si>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</si>
  <si>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</si>
  <si>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</si>
  <si>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</si>
  <si>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</si>
  <si>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</si>
  <si>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</si>
  <si>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</si>
  <si>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</si>
  <si>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</si>
  <si>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</si>
  <si>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</si>
  <si>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</si>
  <si>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</si>
  <si>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</si>
  <si>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</si>
  <si>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</si>
  <si>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</si>
  <si>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</si>
  <si>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</si>
  <si>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</si>
  <si>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</si>
  <si>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</si>
  <si>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</si>
  <si>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</si>
  <si>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</si>
  <si>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</si>
  <si>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</si>
  <si>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</si>
  <si>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</si>
  <si>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</si>
  <si>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</si>
  <si>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</si>
  <si>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</si>
  <si>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</si>
  <si>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</si>
  <si>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</si>
  <si>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</si>
  <si>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</si>
  <si>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</si>
  <si>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</si>
  <si>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</si>
  <si>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</si>
  <si>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</si>
  <si>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</si>
  <si>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</si>
  <si>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</si>
  <si>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</si>
  <si>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</si>
  <si>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</si>
  <si>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</si>
  <si>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</si>
  <si>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</si>
  <si>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</si>
  <si>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</si>
  <si>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</si>
  <si>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</si>
  <si>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</si>
  <si>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</si>
  <si>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</si>
  <si>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</si>
  <si>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</si>
  <si>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</si>
  <si>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</si>
  <si>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</si>
  <si>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</si>
  <si>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</si>
  <si>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</si>
  <si>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</si>
  <si>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</si>
  <si>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</si>
  <si>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</si>
  <si>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</si>
  <si>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</si>
  <si>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</si>
  <si>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</si>
  <si>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</si>
  <si>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</si>
  <si>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</si>
  <si>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</si>
  <si>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</si>
  <si>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</si>
  <si>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</si>
  <si>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</si>
  <si>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</si>
  <si>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</si>
  <si>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</si>
  <si>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</si>
  <si>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</si>
  <si>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</si>
  <si>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</si>
  <si>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</si>
  <si>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</si>
  <si>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</si>
  <si>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</si>
  <si>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</si>
  <si>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</si>
  <si>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</si>
  <si>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</si>
  <si>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</si>
  <si>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</si>
  <si>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</si>
  <si>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</si>
  <si>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</si>
  <si>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</si>
  <si>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</si>
  <si>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</si>
  <si>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</si>
  <si>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</si>
  <si>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</si>
  <si>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</si>
  <si>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</si>
  <si>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</si>
  <si>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</si>
  <si>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</si>
  <si>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</si>
  <si>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</si>
  <si>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</si>
  <si>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</si>
  <si>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</si>
  <si>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</si>
  <si>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</si>
  <si>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</si>
  <si>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</si>
  <si>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</si>
  <si>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</si>
  <si>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</si>
  <si>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</si>
  <si>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</si>
  <si>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</si>
  <si>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</si>
  <si>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</si>
  <si>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</si>
  <si>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</si>
  <si>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</si>
  <si>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</si>
  <si>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</si>
  <si>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</si>
  <si>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</si>
  <si>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</si>
  <si>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</si>
  <si>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</si>
  <si>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</si>
  <si>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</si>
  <si>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</si>
  <si>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</si>
  <si>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</si>
  <si>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</si>
  <si>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</si>
  <si>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</si>
  <si>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</si>
  <si>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</si>
  <si>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</si>
  <si>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</si>
  <si>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</si>
  <si>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</si>
  <si>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</si>
  <si>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</si>
  <si>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</si>
  <si>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</si>
  <si>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</si>
  <si>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</si>
  <si>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</si>
  <si>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</si>
  <si>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</si>
  <si>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</si>
  <si>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</si>
  <si>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</si>
  <si>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</si>
  <si>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</si>
  <si>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</si>
  <si>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</si>
  <si>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</si>
  <si>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</si>
  <si>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</si>
  <si>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</si>
  <si>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</si>
  <si>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</si>
  <si>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</si>
  <si>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</si>
  <si>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</si>
  <si>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</si>
  <si>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</si>
  <si>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</si>
  <si>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</si>
  <si>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</si>
  <si>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</si>
  <si>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</si>
  <si>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</si>
  <si>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</si>
  <si>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</si>
  <si>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</si>
  <si>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</si>
  <si>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</si>
  <si>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</si>
  <si>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</si>
  <si>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</si>
  <si>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</si>
  <si>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</si>
  <si>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</si>
  <si>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</si>
  <si>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</si>
  <si>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</si>
  <si>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</si>
  <si>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</si>
  <si>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</si>
  <si>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</si>
  <si>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</si>
  <si>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</si>
  <si>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</si>
  <si>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</si>
  <si>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</si>
  <si>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</si>
  <si>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</si>
  <si>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</si>
  <si>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</si>
  <si>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</si>
  <si>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</si>
  <si>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</si>
  <si>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</si>
  <si>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</si>
  <si>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</si>
  <si>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</si>
  <si>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</si>
  <si>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</si>
  <si>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</si>
  <si>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</si>
  <si>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</si>
  <si>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</si>
  <si>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</si>
  <si>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</si>
  <si>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</si>
  <si>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</si>
  <si>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</si>
  <si>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</si>
  <si>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</si>
  <si>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</si>
  <si>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</si>
  <si>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</si>
  <si>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</si>
  <si>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</si>
  <si>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</si>
  <si>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</si>
  <si>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</si>
  <si>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</si>
  <si>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</si>
  <si>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</si>
  <si>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</si>
  <si>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</si>
  <si>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</si>
  <si>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</si>
  <si>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</si>
  <si>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</si>
  <si>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</si>
  <si>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</si>
  <si>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</si>
  <si>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</si>
  <si>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</si>
  <si>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</si>
  <si>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</si>
  <si>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</si>
  <si>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</si>
  <si>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</si>
  <si>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</si>
  <si>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</si>
  <si>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</si>
  <si>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</si>
  <si>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</si>
  <si>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</si>
  <si>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</si>
  <si>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</si>
  <si>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</si>
  <si>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</si>
  <si>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</si>
  <si>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</si>
  <si>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</si>
  <si>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</si>
  <si>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</si>
  <si>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</si>
  <si>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</si>
  <si>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</si>
  <si>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</si>
  <si>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</si>
  <si>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</si>
  <si>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</si>
  <si>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</si>
  <si>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</si>
  <si>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</si>
  <si>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</si>
  <si>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</si>
  <si>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</si>
  <si>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</si>
  <si>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</si>
  <si>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</si>
  <si>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</si>
  <si>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</si>
  <si>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</si>
  <si>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</si>
  <si>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</si>
  <si>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</si>
  <si>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</si>
  <si>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</si>
  <si>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</si>
  <si>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</si>
  <si>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</si>
  <si>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</si>
  <si>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</si>
  <si>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</si>
  <si>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</si>
  <si>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</si>
  <si>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</si>
  <si>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</si>
  <si>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</si>
  <si>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</si>
  <si>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</si>
  <si>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</si>
  <si>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</si>
  <si>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</si>
  <si>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</si>
  <si>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</si>
  <si>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</si>
  <si>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</si>
  <si>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</si>
  <si>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</si>
  <si>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</si>
  <si>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</si>
  <si>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</si>
  <si>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</si>
  <si>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</si>
  <si>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</si>
  <si>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</si>
  <si>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</si>
  <si>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</si>
  <si>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</si>
  <si>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</si>
  <si>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</si>
  <si>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</si>
  <si>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</si>
  <si>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</si>
  <si>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</si>
  <si>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</si>
  <si>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</si>
  <si>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</si>
  <si>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</si>
  <si>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</si>
  <si>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</si>
  <si>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</si>
  <si>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</si>
  <si>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</si>
  <si>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</si>
  <si>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</si>
  <si>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</si>
  <si>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</si>
  <si>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</si>
  <si>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</si>
  <si>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</si>
  <si>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</si>
  <si>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</si>
  <si>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</si>
  <si>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</si>
  <si>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</si>
  <si>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</si>
  <si>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</si>
  <si>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</si>
  <si>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</si>
  <si>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</si>
  <si>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</si>
  <si>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</si>
  <si>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</si>
  <si>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</si>
  <si>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</si>
  <si>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</si>
  <si>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</si>
  <si>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</si>
  <si>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</si>
  <si>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</si>
  <si>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</si>
  <si>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</si>
  <si>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</si>
  <si>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</si>
  <si>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</si>
  <si>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</si>
  <si>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</si>
  <si>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</si>
  <si>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</si>
  <si>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</si>
  <si>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</si>
  <si>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</si>
  <si>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</si>
  <si>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</si>
  <si>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</si>
  <si>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</si>
  <si>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</si>
  <si>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</si>
  <si>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</si>
  <si>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</si>
  <si>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</si>
  <si>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</si>
  <si>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</si>
  <si>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</si>
  <si>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</si>
  <si>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</si>
  <si>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</si>
  <si>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</si>
  <si>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</si>
  <si>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</si>
  <si>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</si>
  <si>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</si>
  <si>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</si>
  <si>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</si>
  <si>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</si>
  <si>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</si>
  <si>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</si>
  <si>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</si>
  <si>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</si>
  <si>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</si>
  <si>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</si>
  <si>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</si>
  <si>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</si>
  <si>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</si>
  <si>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</si>
  <si>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</si>
  <si>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</si>
  <si>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</si>
  <si>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</si>
  <si>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</si>
  <si>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</si>
  <si>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</si>
  <si>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</si>
  <si>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</si>
  <si>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</si>
  <si>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</si>
  <si>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</si>
  <si>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</si>
  <si>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</si>
  <si>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</si>
  <si>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</si>
  <si>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</si>
  <si>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</si>
  <si>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</si>
  <si>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</si>
  <si>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</si>
  <si>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</si>
  <si>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</si>
  <si>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</si>
  <si>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</si>
  <si>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</si>
  <si>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</si>
  <si>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</si>
  <si>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</si>
  <si>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</si>
  <si>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</si>
  <si>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</si>
  <si>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</si>
  <si>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</si>
  <si>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</si>
  <si>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</si>
  <si>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</si>
  <si>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</si>
  <si>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</si>
  <si>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</si>
  <si>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</si>
  <si>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</si>
  <si>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</si>
  <si>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</si>
  <si>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</si>
  <si>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</si>
  <si>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</si>
  <si>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</si>
  <si>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</si>
  <si>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</si>
  <si>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</si>
  <si>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</si>
  <si>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</si>
  <si>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</si>
  <si>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</si>
  <si>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</si>
  <si>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</si>
  <si>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</si>
  <si>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</si>
  <si>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</si>
  <si>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</si>
  <si>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</si>
  <si>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</si>
  <si>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</si>
  <si>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</si>
  <si>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</si>
  <si>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</si>
  <si>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</si>
  <si>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</si>
  <si>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</si>
  <si>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</si>
  <si>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</si>
  <si>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</si>
  <si>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</si>
  <si>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</si>
  <si>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</si>
  <si>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</si>
  <si>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</si>
  <si>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</si>
  <si>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</si>
  <si>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</si>
  <si>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</si>
  <si>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</si>
  <si>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</si>
  <si>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</si>
  <si>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</si>
  <si>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</si>
  <si>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</si>
  <si>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</si>
  <si>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</si>
  <si>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</si>
  <si>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</si>
  <si>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</si>
  <si>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</si>
  <si>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</si>
  <si>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</si>
  <si>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</si>
  <si>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</si>
  <si>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</si>
  <si>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</si>
  <si>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</si>
  <si>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</si>
  <si>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</si>
  <si>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</si>
  <si>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</si>
  <si>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</si>
  <si>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</si>
  <si>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</si>
  <si>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</si>
  <si>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</si>
  <si>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</si>
  <si>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</si>
  <si>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</si>
  <si>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</si>
  <si>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</si>
  <si>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</si>
  <si>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</si>
  <si>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</si>
  <si>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</si>
  <si>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</si>
  <si>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</si>
  <si>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</si>
  <si>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</si>
  <si>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</si>
  <si>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</si>
  <si>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</si>
  <si>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</si>
  <si>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</si>
  <si>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</si>
  <si>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</si>
  <si>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</si>
  <si>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</si>
  <si>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</si>
  <si>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</si>
  <si>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</si>
  <si>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</si>
  <si>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</si>
  <si>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</si>
  <si>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</si>
  <si>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</si>
  <si>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</si>
  <si>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</si>
  <si>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</si>
  <si>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</si>
  <si>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</si>
  <si>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</si>
  <si>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</si>
  <si>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</si>
  <si>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</si>
  <si>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</si>
  <si>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</si>
  <si>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</si>
  <si>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</si>
  <si>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</si>
  <si>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</si>
  <si>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</si>
  <si>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</si>
  <si>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</si>
  <si>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</si>
  <si>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</si>
  <si>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</si>
  <si>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</si>
  <si>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</si>
  <si>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</si>
  <si>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</si>
  <si>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</si>
  <si>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</si>
  <si>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</si>
  <si>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</si>
  <si>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</si>
  <si>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</si>
  <si>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</si>
  <si>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</si>
  <si>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</si>
  <si>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</si>
  <si>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</si>
  <si>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</si>
  <si>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</si>
  <si>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</si>
  <si>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</si>
  <si>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</si>
  <si>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</si>
  <si>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</si>
  <si>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</si>
  <si>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</si>
  <si>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</si>
  <si>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</si>
  <si>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</si>
  <si>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</si>
  <si>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</si>
  <si>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</si>
  <si>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</si>
  <si>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</si>
  <si>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</si>
  <si>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</si>
  <si>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</si>
  <si>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</si>
  <si>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</si>
  <si>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</si>
  <si>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</si>
  <si>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</si>
  <si>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</si>
  <si>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</si>
  <si>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</si>
  <si>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</si>
  <si>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</si>
  <si>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</si>
  <si>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</si>
  <si>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</si>
  <si>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</si>
  <si>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</si>
  <si>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</si>
  <si>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</si>
  <si>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</si>
  <si>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</si>
  <si>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</si>
  <si>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</si>
  <si>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</si>
  <si>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</si>
  <si>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</si>
  <si>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</si>
  <si>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</si>
  <si>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</si>
  <si>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</si>
  <si>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</si>
  <si>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</si>
  <si>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</si>
  <si>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</si>
  <si>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</si>
  <si>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</si>
  <si>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</si>
  <si>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</si>
  <si>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</si>
  <si>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</si>
  <si>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</si>
  <si>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</si>
  <si>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</si>
  <si>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</si>
  <si>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</si>
  <si>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</si>
  <si>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</si>
  <si>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</si>
  <si>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</si>
  <si>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</si>
  <si>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</si>
  <si>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</si>
  <si>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</si>
  <si>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</si>
  <si>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</si>
  <si>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</si>
  <si>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</si>
  <si>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</si>
  <si>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</si>
  <si>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</si>
  <si>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</si>
  <si>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</si>
  <si>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</si>
  <si>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</si>
  <si>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</si>
  <si>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</si>
  <si>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</si>
  <si>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</si>
  <si>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</si>
  <si>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</si>
  <si>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</si>
  <si>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</si>
  <si>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</si>
  <si>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</si>
  <si>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</si>
  <si>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</si>
  <si>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</si>
  <si>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</si>
  <si>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</si>
  <si>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</si>
  <si>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</si>
  <si>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</si>
  <si>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</si>
  <si>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</si>
  <si>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</si>
  <si>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</si>
  <si>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</si>
  <si>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</si>
  <si>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</si>
  <si>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</si>
  <si>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</si>
  <si>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</si>
  <si>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</si>
  <si>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</si>
  <si>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</si>
  <si>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</si>
  <si>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</si>
  <si>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</si>
  <si>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</si>
  <si>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</si>
  <si>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</si>
  <si>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</si>
  <si>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</si>
  <si>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</si>
  <si>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</si>
  <si>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</si>
  <si>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</si>
  <si>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</si>
  <si>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</si>
  <si>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</si>
  <si>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</si>
  <si>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</si>
  <si>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</si>
  <si>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</si>
  <si>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</si>
  <si>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</si>
  <si>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</si>
  <si>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</si>
  <si>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</si>
  <si>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</si>
  <si>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</si>
  <si>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</si>
  <si>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</si>
  <si>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</si>
  <si>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</si>
  <si>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</si>
  <si>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</si>
  <si>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</si>
  <si>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</si>
  <si>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</si>
  <si>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</si>
  <si>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</si>
  <si>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</si>
  <si>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</si>
  <si>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</si>
  <si>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</si>
  <si>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</si>
  <si>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</si>
  <si>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</si>
  <si>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</si>
  <si>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</si>
  <si>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</si>
  <si>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</si>
  <si>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</si>
  <si>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</si>
  <si>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</si>
  <si>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</si>
  <si>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</si>
  <si>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</si>
  <si>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</si>
  <si>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</si>
  <si>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</si>
  <si>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</si>
  <si>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</si>
  <si>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</si>
  <si>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</si>
  <si>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</si>
  <si>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</si>
  <si>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</si>
  <si>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</si>
  <si>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</si>
  <si>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</si>
  <si>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</si>
  <si>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</si>
  <si>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</si>
  <si>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</si>
  <si>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</si>
  <si>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</si>
  <si>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</si>
  <si>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</si>
  <si>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</si>
  <si>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</si>
  <si>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</si>
  <si>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</si>
  <si>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</si>
  <si>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</si>
  <si>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</si>
  <si>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</si>
  <si>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</si>
  <si>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</si>
  <si>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</si>
  <si>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</si>
  <si>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</si>
  <si>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</si>
  <si>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</si>
  <si>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</si>
  <si>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</si>
  <si>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</si>
  <si>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</si>
  <si>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</si>
  <si>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</si>
  <si>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</si>
  <si>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</si>
  <si>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</si>
  <si>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</si>
  <si>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</si>
  <si>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</si>
  <si>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</si>
  <si>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</si>
  <si>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</si>
  <si>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</si>
  <si>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</si>
  <si>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</si>
  <si>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</si>
  <si>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</si>
  <si>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</si>
  <si>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</si>
  <si>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</si>
  <si>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</si>
  <si>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</si>
  <si>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</si>
  <si>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</si>
  <si>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</si>
  <si>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</si>
  <si>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</si>
  <si>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</si>
  <si>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</si>
  <si>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</si>
  <si>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</si>
  <si>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</si>
  <si>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</si>
  <si>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</si>
  <si>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</si>
  <si>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</si>
  <si>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</si>
  <si>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</si>
  <si>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</si>
  <si>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</si>
  <si>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</si>
  <si>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</si>
  <si>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</si>
  <si>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</si>
  <si>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</si>
  <si>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</si>
  <si>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</si>
  <si>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</si>
  <si>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</si>
  <si>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</si>
  <si>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</si>
  <si>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</si>
  <si>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</si>
  <si>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</si>
  <si>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</si>
  <si>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</si>
  <si>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</si>
  <si>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</si>
  <si>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</si>
  <si>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</si>
  <si>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</si>
  <si>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</si>
  <si>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</si>
  <si>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</si>
  <si>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</si>
  <si>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</si>
  <si>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</si>
  <si>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</si>
  <si>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</si>
  <si>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</si>
  <si>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</si>
  <si>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</si>
  <si>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</si>
  <si>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</si>
  <si>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</si>
  <si>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</si>
  <si>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</si>
  <si>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</si>
  <si>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</si>
  <si>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</si>
  <si>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</si>
  <si>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</si>
  <si>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</si>
  <si>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</si>
  <si>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</si>
  <si>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</si>
  <si>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</si>
  <si>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</si>
  <si>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</si>
  <si>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</si>
  <si>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</si>
  <si>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</si>
  <si>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</si>
  <si>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</si>
  <si>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</si>
  <si>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</si>
  <si>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</si>
  <si>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</si>
  <si>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</si>
  <si>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</si>
  <si>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</si>
  <si>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</si>
  <si>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</si>
  <si>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</si>
  <si>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</si>
  <si>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 xml:space="preserve">site has access night issue as located at USF area and team will check at morning  </t>
  </si>
  <si>
    <t>PCM-20251114-00001260</t>
  </si>
  <si>
    <t>Heavy rain in area and team checKing after HJR0228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</si>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</sst>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312.86910196758981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6.1497800925280899E-2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45975.817527893516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45975.817527893516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45975.817527893516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45975.817527893516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45975.817527893516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45975.817527893516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45975.817527893516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45975.817527893516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45975.817527893516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45975.817527893516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45975.817527893516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45975.817527893516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45975.817527893516</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45975.817527893516</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45975.817527893516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45975.817527893516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45975.817527893516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45975.817527893516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45975.817527893516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45975.817527893516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45975.817527893516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45975.817527893516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45975.817527893516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45975.817527893516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45975.817527893516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45975.817527893516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45975.817527893516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45975.817527893516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45975.817527893516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45975.817527893516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45975.817527893516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45975.817527893516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45975.817527893516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45975.817527893516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45975.817527893516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45975.817527893516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45975.817527893516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45975.817527893516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45975.817527893516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45975.817527893516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45975.817527893516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45975.817527893516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45975.817527893516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45975.817527893516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45975.817527893516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45975.817527893516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45975.817527893516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45975.817527893516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45975.817527893516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45975.817527893516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45975.817527893516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45975.817527893516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45975.817527893516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45975.817527893516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45975.817527893516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45975.817527893516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45975.817527893516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45975.817527893516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45975.817527893516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45975.817527893516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45975.817527893516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45975.817527893516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45975.817527893516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45975.817527893516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45975.817527893516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45975.817527893516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45975.817527893516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45975.817527893516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45975.817527893516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45975.817527893516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45975.817527893516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45975.817527893516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45975.817527893516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45975.817527893516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45975.817527893516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45975.817527893516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45975.817527893516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45975.817527893516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45975.817527893516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45975.817527893516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45975.817527893516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45975.817527893516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45975.817527893516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45975.817527893516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45975.817527893516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45975.817527893516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45975.817527893516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45975.817527893516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45975.817527893516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45975.817527893516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45975.817527893516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45975.817527893516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45975.817527893516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45975.817527893516</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150.81768993055448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1.2112431712957914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45975.817527893516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45975.817527893516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45975.817527893516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45975.817527893516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45975.817527893516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45975.817527893516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45975.817527893516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45975.817527893516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45975.817527893516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45975.817527893516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45975.817527893516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45975.817527893516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45975.817527893516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45975.817527893516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45975.817527893516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45975.817527893516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45975.817527893516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45975.817527893516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45975.817527893516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45975.817527893516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45975.817527893516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45975.817527893516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45975.817527893516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45975.817527893516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45975.817527893516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45975.817527893516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45975.817527893516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45975.817527893516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45975.817527893516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45975.817527893516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45975.817527893516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45975.817527893516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45975.817527893516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45975.817527893516</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45975.817527893516</v>
      </c>
      <c r="H2" s="22">
        <v>45975.643136574072</v>
      </c>
      <c r="I2" s="19" t="str">
        <f>IFERROR(VLOOKUP(D2,DB!A:F,6,0),"")</f>
        <v>SCECO</v>
      </c>
      <c r="J2" s="18" t="str">
        <f>IFERROR(VLOOKUP(D2,DB!A:G,7,0),"")</f>
        <v>Dead</v>
      </c>
      <c r="K2" s="156" t="s">
        <v>39110</v>
      </c>
      <c r="L2" s="23" t="str">
        <f>IFERROR(VLOOKUP(D2,DB!A:I,9,0),"")</f>
        <v>Latis</v>
      </c>
    </row>
    <row r="3" spans="1:13" ht="15" customHeight="1">
      <c r="A3" s="86" t="s">
        <v>39109</v>
      </c>
      <c r="B3" s="61" t="str">
        <f>IFERROR(VLOOKUP(D3,DB!A:K,11,0),"")</f>
        <v>R3</v>
      </c>
      <c r="C3" s="18">
        <v>4</v>
      </c>
      <c r="D3" s="18" t="s">
        <v>12900</v>
      </c>
      <c r="E3" s="18"/>
      <c r="F3" s="20"/>
      <c r="G3" s="21">
        <f t="shared" ca="1" si="0"/>
        <v>45975.817527893516</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45975.817527893516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45975.817527893516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45975.817527893516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45975.817527893516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45975.817527893516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45975.817527893516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45975.817527893516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45975.817527893516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45975.817527893516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45975.817527893516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45975.817527893516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45975.817527893516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45975.817527893516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45975.817527893516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45975.817527893516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45975.817527893516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45975.817527893516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45975.817527893516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45975.817527893516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45975.817527893516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45975.817527893516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45975.817527893516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45975.817527893516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45975.817527893516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45975.817527893516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45975.817527893516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45975.817527893516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45975.817527893516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45975.817527893516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45975.817527893516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45975.817527893516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45975.817527893516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45975.817527893516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45975.817527893516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45975.817527893516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45975.817527893516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45975.817527893516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45975.817527893516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45975.817527893516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45975.817527893516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45975.817527893516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45975.817527893516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45975.817527893516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45975.817527893516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45975.817527893516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45975.817527893516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45975.817527893516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45975.817527893516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45975.817527893516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45975.817527893516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45975.817527893516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45975.817527893516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45975.817527893516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45975.817527893516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45975.817527893516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45975.817527893516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45975.817527893516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45975.817527893516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45975.817527893516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45975.817527893516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45975.817527893516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45975.817527893516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45975.817527893516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45975.817527893516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45975.817527893516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45975.817527893516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45975.817527893516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45975.817527893516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45975.817527893516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45975.817527893516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45975.817527893516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45975.817527893516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45975.817527893516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45975.817527893516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45975.817527893516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45975.817527893516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45975.817527893516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45975.817527893516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45975.817527893516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45975.817527893516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45975.817527893516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45975.817527893516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45975.817527893516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45975.817527893516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45975.817527893516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45975.817527893516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45975.817527893516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45975.817527893516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45975.817527893516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45975.817527893516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45975.817527893516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45975.817527893516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45975.817527893516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45975.817527893516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45975.817527893516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45975.817527893516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45975.817527893516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45975.817527893516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45975.817527893516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45975.817527893516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45975.817527893516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45975.817527893516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45975.817527893516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45975.817527893516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45975.817527893516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45975.817527893516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45975.817527893516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45975.817527893516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45975.817527893516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45975.817527893516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45975.817527893516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45975.817527893516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45975.817527893516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45975.817527893516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45975.817527893516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45975.817527893516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45975.817527893516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45975.817527893516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45975.817527893516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45975.817527893516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45975.817527893516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45975.817527893516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45975.817527893516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45975.817527893516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45975.817527893516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45975.817527893516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45975.817527893516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45975.817527893516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45975.817527893516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45975.817527893516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45975.817527893516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45975.817527893516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45975.817527893516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45975.817527893516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45975.817527893516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45975.817527893516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45975.817527893516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45975.817527893516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45975.817527893516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45975.817527893516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45975.817527893516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45975.817527893516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45975.817527893516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45975.817527893516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45975.817527893516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45975.817527893516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45975.817527893516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45975.817527893516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45975.817527893516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45975.817527893516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45975.817527893516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45975.817527893516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45975.817527893516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45975.817527893516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45975.817527893516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45975.817527893516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45975.817527893516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45975.817527893516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45975.817527893516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45975.817527893516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45975.817527893516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45975.817527893516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45975.817527893516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45975.817527893516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45975.817527893516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45975.817527893516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45975.817527893516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45975.817527893516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45975.817527893516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45975.817527893516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45975.817527893516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45975.817527893516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45975.817527893516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45975.817527893516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45975.817527893516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45975.817527893516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45975.817527893516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45975.817527893516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45975.817527893516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45975.817527893516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45975.817527893516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45975.817527893516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45975.817527893516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45975.817527893516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45975.817527893516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45975.817527893516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45975.817527893516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45975.817527893516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45975.817527893516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45975.817527893516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45975.817527893516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45975.817527893516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45975.817527893516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45975.817527893516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45975.817527893516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45975.817527893516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45975.817527893516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45975.817527893516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45975.817527893516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45975.817527893516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45975.817527893516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45975.817527893516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45975.817527893516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45975.817527893516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45975.817527893516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45975.817527893516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45975.817527893516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45975.817527893516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45975.817527893516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45975.817527893516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45975.817527893516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45975.817527893516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45975.817527893516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45975.817527893516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45975.817527893516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45975.817527893516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45975.817527893516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45975.817527893516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45975.817527893516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45975.817527893516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45975.817527893516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45975.817527893516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45975.817527893516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45975.817527893516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45975.817527893516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45975.817527893516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45975.817527893516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45975.817527893516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45975.817527893516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45975.817527893516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45975.817527893516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45975.817527893516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45975.817527893516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45975.817527893516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45975.817527893516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45975.817527893516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45975.817527893516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45975.817527893516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45975.817527893516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45975.817527893516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45975.817527893516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45975.817527893516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45975.817527893516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45975.817527893516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45975.817527893516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45975.817527893516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45975.817527893516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45975.817527893516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45975.817527893516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45975.817527893516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45975.817527893516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45975.817527893516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45975.817527893516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45975.817527893516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45975.817527893516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45975.817527893516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45975.817527893516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45975.817527893516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45975.817527893516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45975.817527893516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45975.817527893516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45975.817527893516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45975.817527893516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45975.817527893516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45975.817527893516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45975.817527893516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45975.817527893516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45975.817527893516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45975.817527893516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45975.817527893516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45975.817527893516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45975.817527893516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45975.817527893516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45975.817527893516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45975.817527893516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45975.817527893516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45975.817527893516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45975.817527893516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45975.817527893516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45975.817527893516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45975.817527893516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45975.817527893516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45975.817527893516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45975.817527893516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45975.817527893516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45975.817527893516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45975.817527893516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45975.817527893516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45975.817527893516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45975.817527893516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45975.817527893516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45975.817527893516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45975.817527893516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45975.817527893516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45975.817527893516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45975.817527893516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45975.817527893516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45975.817527893516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45975.817527893516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45975.817527893516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45975.817527893516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45975.817527893516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45975.817527893516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45975.817527893516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45975.817527893516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45975.817527893516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45975.817527893516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45975.817527893516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45975.817527893516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45975.817527893516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45975.817527893516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45975.817527893516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45975.817527893516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45975.817527893516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45975.817527893516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45975.817527893516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45975.817527893516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45975.817527893516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45975.817527893516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45975.817527893516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45975.817527893516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45975.817527893516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45975.817527893516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45975.817527893516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45975.817527893516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45975.817527893516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45975.817527893516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45975.817527893516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45975.817527893516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45975.817527893516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45975.817527893516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45975.817527893516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45975.817527893516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45975.817527893516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45975.817527893516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45975.817527893516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45975.817527893516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45975.817527893516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45975.817527893516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45975.817527893516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45975.817527893516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45975.817527893516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45975.817527893516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45975.817527893516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45975.817527893516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45975.817527893516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45975.817527893516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45975.817527893516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45975.817527893516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45975.817527893516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45975.817527893516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45975.817527893516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45975.817527893516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45975.817527893516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45975.817527893516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45975.817527893516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45975.817527893516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45975.817527893516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45975.817527893516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45975.817527893516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45975.817527893516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45975.817527893516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45975.817527893516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45975.817527893516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45975.817527893516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45975.817527893516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45975.817527893516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45975.817527893516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45975.817527893516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45975.817527893516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45975.817527893516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45975.817527893516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45975.817527893516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45975.817527893516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45975.817527893516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45975.817527893516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45975.817527893516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45975.817527893516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45975.817527893516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45975.817527893516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45975.817527893516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45975.817527893516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45975.817527893516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45975.817527893516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45975.817527893516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45975.817527893516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45975.817527893516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45975.817527893516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45975.817527893516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45975.817527893516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45975.817527893516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45975.817527893516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45975.817527893516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45975.817527893516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45975.817527893516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45975.817527893516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45975.817527893516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45975.817527893516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45975.817527893516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45975.817527893516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45975.817527893516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45975.817527893516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45975.817527893516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45975.817527893516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45975.817527893516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45975.817527893516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45975.817527893516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45975.817527893516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45975.817527893516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45975.817527893516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45975.817527893516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45975.817527893516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45975.817527893516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45975.817527893516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45975.817527893516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45975.817527893516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45975.817527893516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45975.817527893516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45975.817527893516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45975.817527893516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45975.817527893516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45975.817527893516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45975.817527893516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45975.817527893516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45975.817527893516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45975.817527893516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45975.817527893516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45975.817527893516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45975.817527893516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45975.817527893516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45975.817527893516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45975.817527893516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45975.817527893516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45975.817527893516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45975.817527893516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45975.817527893516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45975.817527893516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45975.817527893516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45975.817527893516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45975.817527893516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45975.817527893516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45975.817527893516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45975.817527893516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45975.817527893516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45975.817527893516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45975.817527893516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45975.817527893516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45975.817527893516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45975.817527893516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45975.817527893516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45975.817527893516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45975.817527893516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45975.817527893516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45975.817527893516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45975.817527893516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45975.817527893516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45975.817527893516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45975.817527893516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45975.817527893516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45975.817527893516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45975.817527893516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45975.817527893516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45975.817527893516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45975.817527893516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45975.817527893516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45975.817527893516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45975.817527893516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45975.817527893516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45975.817527893516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45975.817527893516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45975.817527893516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45975.817527893516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45975.817527893516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45975.817527893516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45975.817527893516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45975.817527893516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45975.817527893516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45975.817527893516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45975.817527893516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45975.817527893516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45975.817527893516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45975.817527893516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45975.817527893516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45975.817527893516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45975.817527893516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45975.817527893516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45975.817527893516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45975.817527893516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45975.817527893516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45975.817527893516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45975.817527893516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45975.817527893516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45975.817527893516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45975.817527893516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45975.817527893516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45975.817527893516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45975.817527893516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45975.817527893516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45975.817527893516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45975.817527893516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45975.817527893516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45975.817527893516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45975.817527893516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45975.817527893516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45975.817527893516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45975.817527893516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45975.817527893516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45975.817527893516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45975.817527893516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45975.817527893516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45975.817527893516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45975.817527893516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45975.817527893516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45975.817527893516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45975.817527893516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45975.817527893516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45975.817527893516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45975.817527893516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45975.817527893516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45975.817527893516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45975.817527893516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45975.817527893516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45975.817527893516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45975.817527893516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45975.817527893516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45975.817527893516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45975.817527893516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45975.817527893516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45975.817527893516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45975.817527893516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45975.817527893516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45975.817527893516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45975.817527893516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45975.817527893516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45975.817527893516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45975.817527893516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45975.817527893516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45975.817527893516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45975.817527893516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45975.817527893516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45975.817527893516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45975.817527893516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45975.817527893516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45975.817527893516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45975.817527893516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45975.817527893516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45975.817527893516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45975.817527893516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45975.817527893516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45975.817527893516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45975.817527893516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45975.817527893516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45975.817527893516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45975.817527893516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45975.817527893516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45975.817527893516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45975.817527893516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45975.817527893516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45975.817527893516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45975.817527893516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45975.817527893516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45975.817527893516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45975.817527893516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45975.817527893516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45975.817527893516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45975.817527893516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45975.817527893516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45975.817527893516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45975.817527893516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45975.817527893516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45975.817527893516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45975.817527893516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45975.817527893516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45975.817527893516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45975.817527893516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45975.817527893516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45975.817527893516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45975.817527893516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45975.817527893516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45975.817527893516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45975.817527893516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45975.817527893516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45975.817527893516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45975.817527893516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45975.817527893516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45975.817527893516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45975.817527893516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45975.817527893516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45975.817527893516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45975.817527893516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45975.817527893516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45975.817527893516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45975.817527893516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45975.817527893516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45975.817527893516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45975.817527893516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45975.817527893516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45975.817527893516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45975.817527893516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45975.817527893516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45975.817527893516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45975.817527893516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45975.817527893516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45975.817527893516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45975.817527893516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45975.817527893516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45975.817527893516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45975.817527893516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45975.817527893516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45975.817527893516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45975.817527893516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45975.817527893516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45975.817527893516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45975.817527893516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45975.817527893516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45975.817527893516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45975.817527893516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45975.817527893516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45975.817527893516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45975.817527893516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45975.817527893516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45975.817527893516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45975.817527893516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45975.817527893516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45975.817527893516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45975.817527893516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45975.817527893516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45975.817527893516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45975.817527893516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45975.817527893516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45975.817527893516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45975.817527893516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45975.817527893516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45975.817527893516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45975.817527893516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45975.817527893516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45975.817527893516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45975.817527893516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45975.817527893516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45975.817527893516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45975.817527893516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45975.817527893516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45975.817527893516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45975.817527893516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45975.817527893516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45975.817527893516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45975.817527893516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45975.817527893516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45975.817527893516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45975.817527893516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45975.817527893516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45975.817527893516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45975.817527893516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45975.817527893516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45975.817527893516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45975.817527893516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45975.817527893516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45975.817527893516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45975.817527893516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45975.817527893516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45975.817527893516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45975.817527893516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45975.817527893516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45975.817527893516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45975.817527893516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45975.817527893516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45975.817527893516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45975.817527893516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45975.817527893516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45975.817527893516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45975.817527893516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45975.817527893516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45975.817527893516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45975.817527893516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45975.817527893516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45975.817527893516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45975.817527893516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45975.817527893516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45975.817527893516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45975.817527893516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45975.817527893516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45975.817527893516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45975.817527893516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45975.817527893516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45975.817527893516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45975.817527893516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45975.817527893516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45975.817527893516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45975.817527893516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45975.817527893516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45975.817527893516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45975.817527893516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45975.817527893516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45975.817527893516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45975.817527893516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45975.817527893516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45975.817527893516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45975.817527893516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45975.817527893516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45975.817527893516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45975.817527893516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45975.817527893516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45975.817527893516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45975.817527893516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45975.817527893516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45975.817527893516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45975.817527893516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45975.817527893516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45975.817527893516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45975.817527893516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45975.817527893516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45975.817527893516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45975.817527893516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45975.817527893516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45975.817527893516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45975.817527893516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45975.817527893516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45975.817527893516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45975.817527893516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45975.817527893516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45975.817527893516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45975.817527893516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45975.817527893516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45975.817527893516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45975.817527893516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45975.817527893516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45975.817527893516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45975.817527893516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45975.817527893516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45975.817527893516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45975.817527893516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45975.817527893516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45975.817527893516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45975.817527893516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45975.817527893516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45975.817527893516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45975.817527893516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45975.817527893516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45975.817527893516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45975.817527893516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45975.817527893516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45975.817527893516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45975.817527893516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45975.817527893516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45975.817527893516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45975.817527893516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45975.817527893516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45975.817527893516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45975.817527893516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45975.817527893516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45975.817527893516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45975.817527893516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45975.817527893516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45975.817527893516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45975.817527893516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45975.817527893516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45975.817527893516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45975.817527893516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45975.817527893516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45975.817527893516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45975.817527893516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45975.817527893516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45975.817527893516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45975.817527893516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45975.817527893516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45975.817527893516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45975.817527893516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45975.817527893516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45975.817527893516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45975.817527893516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45975.817527893516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45975.817527893516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45975.817527893516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45975.817527893516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45975.817527893516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45975.817527893516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45975.817527893516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45975.817527893516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45975.817527893516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45975.817527893516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45975.817527893516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45975.817527893516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45975.817527893516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45975.817527893516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45975.817527893516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45975.817527893516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45975.817527893516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45975.817527893516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45975.817527893516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45975.817527893516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45975.817527893516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45975.817527893516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45975.817527893516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45975.817527893516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45975.817527893516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45975.817527893516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45975.817527893516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45975.817527893516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45975.817527893516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45975.817527893516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45975.817527893516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45975.817527893516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45975.817527893516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45975.817527893516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45975.817527893516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45975.817527893516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45975.817527893516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45975.817527893516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45975.817527893516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45975.817527893516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45975.817527893516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45975.817527893516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45975.817527893516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45975.817527893516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45975.817527893516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45975.817527893516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45975.817527893516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45975.817527893516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45975.817527893516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45975.817527893516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45975.817527893516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45975.817527893516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45975.817527893516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45975.817527893516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45975.817527893516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45975.817527893516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45975.817527893516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45975.817527893516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45975.817527893516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45975.817527893516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45975.817527893516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45975.817527893516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45975.817527893516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45975.817527893516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45975.817527893516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45975.817527893516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45975.817527893516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45975.817527893516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45975.817527893516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45975.817527893516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45975.817527893516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45975.817527893516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45975.817527893516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45975.817527893516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45975.817527893516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45975.817527893516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45975.817527893516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45975.817527893516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45975.817527893516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45975.817527893516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45975.817527893516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45975.817527893516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45975.817527893516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45975.817527893516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45975.817527893516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45975.817527893516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45975.817527893516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45975.817527893516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45975.817527893516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45975.817527893516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45975.817527893516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45975.817527893516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45975.817527893516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45975.817527893516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45975.817527893516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45975.817527893516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45975.817527893516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45975.817527893516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45975.817527893516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45975.817527893516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45975.817527893516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45975.817527893516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45975.817527893516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45975.817527893516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45975.817527893516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45975.817527893516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45975.817527893516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45975.817527893516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45975.817527893516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45975.817527893516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45975.817527893516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45975.817527893516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45975.817527893516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45975.817527893516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45975.817527893516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45975.817527893516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45975.817527893516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45975.817527893516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45975.817527893516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45975.817527893516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45975.817527893516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45975.817527893516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45975.817527893516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45975.817527893516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45975.817527893516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45975.817527893516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45975.817527893516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45975.817527893516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45975.817527893516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45975.817527893516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45975.817527893516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45975.817527893516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45975.817527893516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45975.817527893516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45975.817527893516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45975.817527893516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45975.817527893516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45975.817527893516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45975.817527893516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45975.817527893516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45975.817527893516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45975.817527893516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45975.817527893516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45975.817527893516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45975.817527893516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45975.817527893516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45975.817527893516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45975.817527893516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45975.817527893516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45975.817527893516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45975.817527893516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45975.817527893516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45975.817527893516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45975.817527893516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45975.817527893516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45975.817527893516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45975.817527893516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45975.817527893516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45975.817527893516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45975.817527893516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45975.817527893516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45975.817527893516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45975.817527893516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45975.817527893516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45975.817527893516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45975.817527893516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45975.817527893516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45975.817527893516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45975.817527893516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45975.817527893516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45975.817527893516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45975.817527893516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45975.817527893516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45975.817527893516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45975.817527893516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45975.817527893516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45975.817527893516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45975.817527893516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45975.817527893516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45975.817527893516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45975.817527893516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45975.817527893516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45975.817527893516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45975.817527893516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45975.817527893516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45975.817527893516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45975.817527893516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45975.817527893516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45975.817527893516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45975.817527893516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45975.817527893516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45975.817527893516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45975.817527893516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45975.817527893516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45975.817527893516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45975.817527893516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45975.817527893516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45975.817527893516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45975.817527893516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45975.817527893516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45975.817527893516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45975.817527893516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45975.817527893516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45975.817527893516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45975.817527893516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45975.817527893516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45975.817527893516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45975.817527893516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45975.817527893516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45975.817527893516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45975.817527893516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45975.817527893516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45975.817527893516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45975.817527893516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45975.817527893516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45975.817527893516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45975.817527893516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45975.817527893516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45975.817527893516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45975.817527893516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45975.817527893516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45975.817527893516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45975.817527893516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45975.817527893516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45975.817527893516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45975.817527893516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45975.817527893516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45975.817527893516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45975.817527893516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45975.817527893516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45975.817527893516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45975.817527893516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45975.817527893516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45975.817527893516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45975.817527893516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45975.817527893516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45975.817527893516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45975.817527893516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45975.817527893516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45975.817527893516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45975.817527893516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45975.817527893516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45975.817527893516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45975.817527893516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45975.817527893516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45975.817527893516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45975.817527893516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45975.817527893516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45975.817527893516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45975.817527893516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45975.817527893516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45975.817527893516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45975.817527893516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45975.817527893516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45975.817527893516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45975.817527893516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45975.817527893516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45975.817527893516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45975.817527893516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45975.817527893516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45975.817527893516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45975.817527893516</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272.33681030091975</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45975.817527893516</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6.2319560180185363E-2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45975.817527893516</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45975.817527893516</v>
      </c>
      <c r="H6" s="96">
        <v>45975.766296296293</v>
      </c>
      <c r="I6" s="135" t="str">
        <f>IFERROR(VLOOKUP(D6,DB!A:F,6,0),"")</f>
        <v>SCECO</v>
      </c>
      <c r="J6" s="135" t="str">
        <f>IFERROR(VLOOKUP(D6,DB!A:G,7,0),"")</f>
        <v>Vandalized</v>
      </c>
      <c r="K6" s="98" t="s">
        <v>39118</v>
      </c>
      <c r="L6" s="92" t="str">
        <f>IFERROR(VLOOKUP(D6,DB!A:I,9,0),"")</f>
        <v>Latis</v>
      </c>
    </row>
    <row r="7" spans="1:16" ht="15" customHeight="1">
      <c r="A7" s="135" t="s">
        <v>39119</v>
      </c>
      <c r="B7" s="135" t="str">
        <f>IFERROR(VLOOKUP(D7,DB!A:K,11,0),"")</f>
        <v>R4</v>
      </c>
      <c r="C7" s="94">
        <v>1</v>
      </c>
      <c r="D7" s="92" t="s">
        <v>36421</v>
      </c>
      <c r="E7" s="95" t="s">
        <v>39021</v>
      </c>
      <c r="F7" s="96">
        <v>45975.803229166668</v>
      </c>
      <c r="G7" s="97">
        <f ca="1">IFERROR(NOW()-F7,"")</f>
        <v>1.4298726848210208E-2</v>
      </c>
      <c r="H7" s="96">
        <v>45975.787465277775</v>
      </c>
      <c r="I7" s="135" t="str">
        <f>IFERROR(VLOOKUP(D7,DB!A:F,6,0),"")</f>
        <v>Generator-SG</v>
      </c>
      <c r="J7" s="135" t="str">
        <f>IFERROR(VLOOKUP(D7,DB!A:G,7,0),"")</f>
        <v>No BB Shifted</v>
      </c>
      <c r="K7" s="98" t="s">
        <v>39120</v>
      </c>
      <c r="L7" s="92" t="str">
        <f>IFERROR(VLOOKUP(D7,DB!A:I,9,0),"")</f>
        <v>Latis</v>
      </c>
    </row>
    <row r="8" spans="1:16" ht="15" customHeight="1">
      <c r="A8" s="135"/>
      <c r="B8" s="135" t="str">
        <f>IFERROR(VLOOKUP(D8,DB!A:K,11,0),"")</f>
        <v/>
      </c>
      <c r="C8" s="94"/>
      <c r="D8" s="92"/>
      <c r="E8" s="95"/>
      <c r="F8" s="96"/>
      <c r="G8" s="97">
        <f ca="1">IFERROR(NOW()-F8,"")</f>
        <v>45975.817527893516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45975.817527893516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45975.817527893516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45975.817527893516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45975.817527893516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45975.817527893516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45975.817527893516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45975.817527893516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45975.817527893516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45975.817527893516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45975.817527893516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45975.817527893516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45975.817527893516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45975.817527893516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45975.817527893516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45975.817527893516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45975.817527893516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45975.817527893516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45975.817527893516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45975.817527893516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45975.817527893516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45975.817527893516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45975.817527893516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45975.817527893516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45975.817527893516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45975.817527893516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45975.817527893516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45975.817527893516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45975.817527893516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45975.817527893516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45975.817527893516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45975.817527893516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45975.817527893516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45975.817527893516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45975.817527893516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45975.817527893516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45975.817527893516</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tabSelected="1" workbookViewId="0">
      <selection activeCell="K12" sqref="K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83.985467708327633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49.628650578699308</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27.156416782403539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33090</v>
      </c>
      <c r="E6" s="124" t="s">
        <v>39021</v>
      </c>
      <c r="F6" s="124"/>
      <c r="G6" s="126">
        <f t="shared" ref="G6:G57" ca="1" si="2">IFERROR(NOW()-F6,"")</f>
        <v>45975.817527893516</v>
      </c>
      <c r="H6" s="125">
        <v>45975.770520833335</v>
      </c>
      <c r="I6" s="124" t="str">
        <f>IFERROR(VLOOKUP(D6,DB!A:F,6,0),"")</f>
        <v>SCECO</v>
      </c>
      <c r="J6" s="124" t="str">
        <f>IFERROR(VLOOKUP(D6,DB!A:G,7,0),"")</f>
        <v>Dead</v>
      </c>
      <c r="K6" s="124" t="s">
        <v>39130</v>
      </c>
      <c r="L6" s="124" t="str">
        <f>IFERROR(VLOOKUP(D6,DB!A:I,9,0),"")</f>
        <v>Latis</v>
      </c>
    </row>
    <row r="7" spans="1:13">
      <c r="A7" s="124"/>
      <c r="B7" s="124" t="str">
        <f>IFERROR(VLOOKUP(D7,DB!A:K,11,0),"")</f>
        <v/>
      </c>
      <c r="C7" s="124"/>
      <c r="D7"/>
      <c r="E7" s="124"/>
      <c r="F7" s="124"/>
      <c r="G7" s="126">
        <f t="shared" ca="1" si="2"/>
        <v>45975.817527893516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45975.817527893516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45975.817527893516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45975.817527893516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45975.817527893516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45975.817527893516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45975.817527893516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45975.817527893516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45975.817527893516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45975.817527893516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45975.817527893516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45975.817527893516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45975.817527893516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45975.817527893516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45975.817527893516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45975.817527893516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45975.817527893516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45975.817527893516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45975.817527893516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45975.817527893516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45975.817527893516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45975.817527893516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45975.817527893516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45975.817527893516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45975.817527893516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45975.817527893516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45975.817527893516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45975.817527893516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45975.817527893516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45975.817527893516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45975.817527893516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45975.817527893516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45975.817527893516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45975.817527893516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45975.817527893516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45975.817527893516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45975.817527893516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45975.817527893516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45975.817527893516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45975.817527893516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45975.817527893516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45975.817527893516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45975.817527893516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45975.817527893516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45975.817527893516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45975.817527893516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45975.817527893516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45975.817527893516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45975.817527893516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45975.817527893516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45975.817527893516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45975.817527893516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45975.817527893516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45975.817527893516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45975.817527893516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45975.817527893516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45975.817527893516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45975.817527893516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45975.817527893516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45975.817527893516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45975.817527893516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45975.817527893516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45975.817527893516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45975.817527893516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45975.817527893516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45975.817527893516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45975.817527893516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45975.817527893516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45975.817527893516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45975.817527893516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45975.817527893516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45975.817527893516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45975.817527893516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45975.817527893516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45975.817527893516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45975.817527893516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45975.817527893516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45975.817527893516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45975.817527893516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45975.817527893516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45975.817527893516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45975.817527893516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45975.817527893516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45975.817527893516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45975.817527893516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45975.817527893516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45975.817527893516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45975.817527893516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45975.817527893516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45975.817527893516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45975.817527893516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45975.817527893516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45975.817527893516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45975.817527893516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45975.817527893516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45975.817527893516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45975.817527893516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45975.817527893516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45975.817527893516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45975.817527893516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45975.817527893516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45975.817527893516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45975.817527893516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45975.817527893516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45975.817527893516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45975.817527893516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45975.817527893516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45975.817527893516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45975.817527893516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45975.817527893516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45975.817527893516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45975.817527893516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45975.817527893516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45975.817527893516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45975.817527893516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45975.817527893516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45975.817527893516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45975.817527893516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45975.817527893516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45975.817527893516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45975.817527893516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45975.817527893516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45975.817527893516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45975.817527893516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45975.817527893516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45975.817527893516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45975.817527893516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45975.817527893516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45975.817527893516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45975.817527893516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45975.817527893516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45975.817527893516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45975.817527893516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45975.817527893516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45975.817527893516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45975.817527893516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45975.817527893516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45975.817527893516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45975.817527893516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45975.817527893516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45975.817527893516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45975.817527893516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45975.817527893516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45975.817527893516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45975.817527893516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45975.817527893516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45975.817527893516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45975.817527893516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45975.817527893516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45975.817527893516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45975.817527893516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45975.817527893516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45975.817527893516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45975.817527893516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45975.817527893516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45975.817527893516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45975.817527893516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45975.817527893516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45975.817527893516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45975.817527893516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45975.817527893516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45975.817527893516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45975.817527893516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45975.817527893516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45975.817527893516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45975.817527893516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45975.817527893516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45975.817527893516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45975.817527893516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45975.817527893516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45975.817527893516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45975.817527893516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45975.817527893516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45975.817527893516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45975.817527893516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45975.817527893516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45975.817527893516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45975.817527893516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45975.817527893516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45975.817527893516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45975.817527893516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45975.817527893516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45975.817527893516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45975.817527893516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45975.817527893516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45975.817527893516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45975.817527893516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45975.817527893516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45975.817527893516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45975.817527893516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45975.817527893516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45975.817527893516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45975.817527893516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45975.817527893516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45975.817527893516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45975.817527893516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45975.817527893516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45975.817527893516</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45975.817527893516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45975.817527893516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45975.817527893516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45975.817527893516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45975.817527893516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45975.817527893516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45975.817527893516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45975.817527893516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45975.817527893516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45975.817527893516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45975.817527893516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45975.817527893516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45975.817527893516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45975.817527893516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45975.817527893516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45975.817527893516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45975.817527893516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45975.817527893516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45975.817527893516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45975.817527893516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45975.817527893516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45975.817527893516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45975.817527893516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45975.817527893516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45975.817527893516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45975.817527893516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45975.817527893516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45975.817527893516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45975.817527893516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45975.817527893516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45975.817527893516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45975.817527893516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45975.817527893516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45975.817527893516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45975.817527893516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45975.817527893516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45975.817527893516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45975.817527893516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45975.817527893516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45975.817527893516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45975.817527893516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45975.817527893516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45975.817527893516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45975.817527893516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45975.817527893516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45975.817527893516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45975.817527893516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45975.817527893516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45975.817527893516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45975.817527893516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45975.817527893516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45975.817527893516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45975.817527893516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45975.817527893516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45975.817527893516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45975.817527893516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45975.817527893516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45975.817527893516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45975.817527893516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45975.817527893516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45975.817527893516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45975.817527893516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45975.817527893516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45975.817527893516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45975.817527893516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45975.817527893516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45975.817527893516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45975.817527893516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45975.817527893516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45975.817527893516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45975.817527893516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45975.817527893516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45975.817527893516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45975.817527893516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45975.817527893516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45975.817527893516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45975.817527893516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45975.817527893516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45975.817527893516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45975.817527893516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45975.817527893516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45975.817527893516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45975.817527893516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45975.817527893516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45975.817527893516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45975.817527893516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45975.817527893516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45975.817527893516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45975.817527893516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45975.817527893516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45975.817527893516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45975.817527893516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45975.817527893516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45975.817527893516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45975.817527893516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45975.817527893516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45975.817527893516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45975.817527893516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45975.817527893516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45975.817527893516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45975.817527893516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45975.817527893516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45975.817527893516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45975.817527893516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45975.817527893516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45975.817527893516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45975.817527893516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45975.817527893516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45975.817527893516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45975.817527893516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45975.817527893516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45975.817527893516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45975.817527893516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45975.817527893516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45975.817527893516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45975.817527893516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45975.817527893516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45975.817527893516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45975.817527893516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45975.817527893516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45975.817527893516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45975.817527893516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45975.817527893516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45975.817527893516</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