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85" documentId="13_ncr:1_{F6CB121F-512D-4AA6-A0C1-0FB36C537598}" xr6:coauthVersionLast="47" xr6:coauthVersionMax="47" xr10:uidLastSave="{8A6D1FEE-CC6B-46F1-9D3B-19F07CB3DC7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<sst xmlns="http://schemas.openxmlformats.org/spreadsheetml/2006/main" count="180298" uniqueCount="39132">
  <si>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</si>
  <si>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</si>
  <si>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</si>
  <si>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</si>
  <si>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</si>
  <si>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</si>
  <si>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</si>
  <si>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</si>
  <si>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</si>
  <si>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</si>
  <si>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</si>
  <si>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</si>
  <si>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</si>
  <si>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</si>
  <si>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</si>
  <si>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</si>
  <si>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</si>
  <si>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</si>
  <si>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</si>
  <si>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</si>
  <si>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</si>
  <si>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</si>
  <si>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</si>
  <si>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</si>
  <si>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</si>
  <si>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</si>
  <si>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</si>
  <si>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</si>
  <si>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</si>
  <si>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</si>
  <si>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</si>
  <si>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</si>
  <si>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</si>
  <si>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</si>
  <si>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</si>
  <si>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</si>
  <si>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</si>
  <si>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</si>
  <si>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</si>
  <si>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</si>
  <si>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</si>
  <si>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</si>
  <si>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</si>
  <si>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</si>
  <si>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</si>
  <si>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</si>
  <si>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</si>
  <si>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</si>
  <si>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</si>
  <si>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</si>
  <si>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</si>
  <si>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</si>
  <si>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</si>
  <si>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</si>
  <si>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</si>
  <si>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</si>
  <si>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</si>
  <si>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</si>
  <si>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</si>
  <si>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</si>
  <si>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</si>
  <si>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</si>
  <si>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</si>
  <si>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</si>
  <si>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</si>
  <si>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</si>
  <si>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</si>
  <si>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</si>
  <si>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</si>
  <si>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</si>
  <si>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</si>
  <si>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</si>
  <si>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</si>
  <si>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</si>
  <si>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</si>
  <si>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</si>
  <si>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</si>
  <si>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</si>
  <si>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</si>
  <si>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</si>
  <si>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</si>
  <si>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</si>
  <si>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</si>
  <si>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</si>
  <si>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</si>
  <si>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</si>
  <si>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</si>
  <si>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</si>
  <si>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</si>
  <si>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</si>
  <si>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</si>
  <si>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</si>
  <si>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</si>
  <si>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</si>
  <si>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</si>
  <si>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</si>
  <si>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</si>
  <si>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</si>
  <si>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</si>
  <si>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</si>
  <si>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</si>
  <si>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</si>
  <si>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</si>
  <si>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</si>
  <si>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</si>
  <si>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</si>
  <si>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</si>
  <si>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</si>
  <si>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</si>
  <si>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</si>
  <si>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</si>
  <si>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</si>
  <si>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</si>
  <si>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</si>
  <si>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</si>
  <si>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</si>
  <si>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</si>
  <si>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</si>
  <si>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</si>
  <si>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</si>
  <si>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</si>
  <si>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</si>
  <si>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</si>
  <si>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</si>
  <si>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</si>
  <si>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</si>
  <si>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</si>
  <si>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</si>
  <si>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</si>
  <si>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</si>
  <si>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</si>
  <si>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</si>
  <si>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</si>
  <si>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</si>
  <si>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</si>
  <si>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</si>
  <si>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</si>
  <si>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</si>
  <si>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</si>
  <si>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</si>
  <si>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</si>
  <si>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</si>
  <si>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</si>
  <si>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</si>
  <si>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</si>
  <si>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</si>
  <si>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</si>
  <si>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</si>
  <si>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</si>
  <si>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</si>
  <si>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</si>
  <si>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</si>
  <si>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</si>
  <si>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</si>
  <si>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</si>
  <si>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</si>
  <si>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</si>
  <si>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</si>
  <si>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</si>
  <si>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</si>
  <si>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</si>
  <si>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</si>
  <si>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</si>
  <si>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</si>
  <si>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</si>
  <si>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</si>
  <si>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</si>
  <si>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</si>
  <si>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</si>
  <si>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</si>
  <si>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</si>
  <si>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</si>
  <si>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</si>
  <si>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</si>
  <si>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</si>
  <si>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</si>
  <si>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</si>
  <si>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</si>
  <si>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</si>
  <si>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</si>
  <si>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</si>
  <si>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</si>
  <si>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</si>
  <si>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</si>
  <si>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</si>
  <si>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</si>
  <si>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</si>
  <si>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</si>
  <si>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</si>
  <si>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</si>
  <si>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</si>
  <si>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</si>
  <si>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</si>
  <si>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</si>
  <si>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</si>
  <si>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</si>
  <si>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</si>
  <si>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</si>
  <si>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</si>
  <si>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</si>
  <si>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</si>
  <si>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</si>
  <si>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</si>
  <si>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</si>
  <si>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</si>
  <si>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</si>
  <si>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</si>
  <si>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</si>
  <si>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</si>
  <si>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</si>
  <si>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</si>
  <si>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</si>
  <si>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</si>
  <si>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</si>
  <si>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</si>
  <si>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</si>
  <si>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</si>
  <si>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</si>
  <si>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</si>
  <si>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</si>
  <si>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</si>
  <si>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</si>
  <si>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</si>
  <si>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</si>
  <si>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</si>
  <si>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</si>
  <si>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</si>
  <si>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</si>
  <si>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</si>
  <si>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</si>
  <si>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</si>
  <si>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</si>
  <si>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</si>
  <si>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</si>
  <si>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</si>
  <si>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</si>
  <si>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</si>
  <si>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</si>
  <si>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</si>
  <si>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</si>
  <si>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</si>
  <si>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</si>
  <si>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</si>
  <si>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</si>
  <si>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</si>
  <si>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</si>
  <si>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</si>
  <si>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</si>
  <si>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</si>
  <si>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</si>
  <si>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</si>
  <si>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</si>
  <si>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</si>
  <si>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</si>
  <si>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</si>
  <si>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</si>
  <si>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</si>
  <si>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</si>
  <si>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</si>
  <si>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</si>
  <si>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</si>
  <si>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</si>
  <si>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</si>
  <si>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</si>
  <si>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</si>
  <si>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</si>
  <si>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</si>
  <si>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</si>
  <si>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</si>
  <si>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</si>
  <si>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</si>
  <si>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</si>
  <si>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</si>
  <si>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</si>
  <si>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</si>
  <si>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</si>
  <si>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</si>
  <si>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</si>
  <si>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</si>
  <si>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</si>
  <si>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</si>
  <si>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</si>
  <si>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</si>
  <si>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</si>
  <si>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</si>
  <si>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</si>
  <si>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</si>
  <si>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</si>
  <si>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</si>
  <si>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</si>
  <si>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</si>
  <si>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</si>
  <si>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</si>
  <si>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</si>
  <si>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</si>
  <si>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</si>
  <si>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</si>
  <si>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</si>
  <si>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</si>
  <si>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</si>
  <si>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</si>
  <si>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</si>
  <si>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</si>
  <si>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</si>
  <si>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</si>
  <si>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</si>
  <si>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</si>
  <si>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</si>
  <si>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</si>
  <si>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</si>
  <si>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</si>
  <si>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</si>
  <si>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</si>
  <si>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</si>
  <si>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</si>
  <si>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</si>
  <si>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</si>
  <si>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</si>
  <si>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</si>
  <si>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</si>
  <si>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</si>
  <si>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</si>
  <si>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</si>
  <si>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</si>
  <si>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</si>
  <si>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</si>
  <si>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</si>
  <si>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</si>
  <si>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</si>
  <si>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</si>
  <si>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</si>
  <si>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</si>
  <si>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</si>
  <si>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</si>
  <si>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</si>
  <si>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</si>
  <si>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</si>
  <si>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</si>
  <si>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</si>
  <si>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</si>
  <si>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</si>
  <si>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</si>
  <si>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</si>
  <si>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</si>
  <si>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</si>
  <si>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</si>
  <si>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</si>
  <si>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</si>
  <si>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</si>
  <si>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</si>
  <si>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</si>
  <si>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</si>
  <si>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</si>
  <si>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</si>
  <si>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</si>
  <si>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</si>
  <si>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</si>
  <si>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</si>
  <si>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</si>
  <si>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</si>
  <si>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</si>
  <si>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</si>
  <si>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</si>
  <si>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</si>
  <si>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</si>
  <si>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</si>
  <si>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</si>
  <si>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</si>
  <si>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</si>
  <si>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</si>
  <si>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</si>
  <si>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</si>
  <si>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</si>
  <si>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</si>
  <si>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</si>
  <si>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</si>
  <si>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</si>
  <si>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</si>
  <si>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</si>
  <si>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</si>
  <si>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</si>
  <si>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</si>
  <si>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</si>
  <si>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</si>
  <si>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</si>
  <si>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</si>
  <si>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</si>
  <si>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</si>
  <si>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</si>
  <si>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</si>
  <si>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</si>
  <si>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</si>
  <si>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</si>
  <si>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</si>
  <si>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</si>
  <si>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</si>
  <si>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</si>
  <si>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</si>
  <si>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</si>
  <si>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</si>
  <si>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</si>
  <si>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</si>
  <si>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</si>
  <si>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</si>
  <si>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</si>
  <si>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</si>
  <si>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</si>
  <si>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</si>
  <si>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</si>
  <si>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</si>
  <si>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</si>
  <si>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</si>
  <si>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</si>
  <si>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</si>
  <si>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</si>
  <si>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</si>
  <si>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</si>
  <si>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</si>
  <si>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</si>
  <si>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</si>
  <si>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</si>
  <si>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</si>
  <si>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</si>
  <si>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</si>
  <si>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</si>
  <si>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</si>
  <si>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</si>
  <si>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</si>
  <si>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</si>
  <si>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</si>
  <si>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</si>
  <si>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</si>
  <si>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</si>
  <si>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</si>
  <si>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</si>
  <si>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</si>
  <si>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</si>
  <si>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</si>
  <si>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</si>
  <si>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</si>
  <si>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</si>
  <si>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</si>
  <si>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</si>
  <si>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</si>
  <si>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</si>
  <si>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</si>
  <si>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</si>
  <si>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</si>
  <si>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</si>
  <si>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</si>
  <si>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</si>
  <si>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</si>
  <si>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</si>
  <si>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</si>
  <si>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</si>
  <si>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</si>
  <si>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</si>
  <si>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</si>
  <si>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</si>
  <si>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</si>
  <si>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</si>
  <si>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</si>
  <si>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</si>
  <si>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</si>
  <si>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</si>
  <si>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</si>
  <si>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</si>
  <si>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</si>
  <si>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</si>
  <si>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</si>
  <si>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</si>
  <si>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</si>
  <si>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</si>
  <si>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</si>
  <si>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</si>
  <si>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</si>
  <si>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</si>
  <si>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</si>
  <si>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</si>
  <si>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</si>
  <si>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</si>
  <si>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</si>
  <si>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</si>
  <si>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</si>
  <si>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</si>
  <si>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</si>
  <si>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</si>
  <si>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</si>
  <si>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</si>
  <si>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</si>
  <si>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</si>
  <si>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</si>
  <si>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</si>
  <si>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</si>
  <si>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</si>
  <si>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</si>
  <si>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</si>
  <si>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</si>
  <si>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</si>
  <si>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</si>
  <si>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</si>
  <si>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</si>
  <si>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</si>
  <si>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</si>
  <si>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</si>
  <si>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</si>
  <si>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</si>
  <si>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</si>
  <si>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</si>
  <si>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</si>
  <si>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</si>
  <si>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</si>
  <si>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</si>
  <si>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</si>
  <si>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</si>
  <si>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</si>
  <si>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</si>
  <si>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</si>
  <si>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</si>
  <si>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</si>
  <si>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</si>
  <si>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</si>
  <si>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</si>
  <si>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</si>
  <si>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</si>
  <si>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</si>
  <si>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</si>
  <si>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</si>
  <si>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</si>
  <si>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</si>
  <si>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</si>
  <si>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</si>
  <si>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</si>
  <si>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</si>
  <si>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</si>
  <si>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</si>
  <si>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</si>
  <si>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</si>
  <si>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</si>
  <si>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</si>
  <si>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</si>
  <si>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</si>
  <si>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</si>
  <si>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</si>
  <si>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</si>
  <si>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</si>
  <si>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</si>
  <si>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</si>
  <si>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</si>
  <si>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</si>
  <si>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</si>
  <si>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</si>
  <si>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</si>
  <si>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</si>
  <si>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</si>
  <si>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</si>
  <si>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</si>
  <si>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</si>
  <si>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</si>
  <si>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</si>
  <si>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</si>
  <si>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</si>
  <si>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</si>
  <si>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</si>
  <si>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</si>
  <si>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</si>
  <si>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</si>
  <si>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</si>
  <si>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</si>
  <si>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</si>
  <si>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</si>
  <si>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</si>
  <si>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</si>
  <si>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</si>
  <si>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</si>
  <si>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</si>
  <si>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</si>
  <si>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</si>
  <si>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</si>
  <si>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</si>
  <si>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</si>
  <si>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</si>
  <si>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</si>
  <si>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</si>
  <si>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</si>
  <si>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</si>
  <si>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</si>
  <si>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</si>
  <si>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</si>
  <si>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</si>
  <si>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</si>
  <si>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</si>
  <si>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</si>
  <si>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</si>
  <si>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</si>
  <si>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</si>
  <si>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</si>
  <si>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</si>
  <si>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</si>
  <si>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</si>
  <si>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</si>
  <si>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</si>
  <si>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</si>
  <si>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</si>
  <si>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</si>
  <si>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</si>
  <si>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</si>
  <si>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</si>
  <si>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</si>
  <si>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</si>
  <si>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</si>
  <si>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</si>
  <si>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</si>
  <si>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</si>
  <si>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</si>
  <si>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</si>
  <si>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</si>
  <si>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</si>
  <si>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</si>
  <si>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</si>
  <si>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</si>
  <si>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</si>
  <si>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</si>
  <si>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</si>
  <si>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</si>
  <si>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</si>
  <si>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</si>
  <si>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</si>
  <si>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</si>
  <si>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</si>
  <si>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</si>
  <si>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</si>
  <si>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</si>
  <si>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</si>
  <si>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</si>
  <si>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</si>
  <si>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</si>
  <si>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</si>
  <si>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</si>
  <si>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</si>
  <si>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</si>
  <si>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</si>
  <si>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</si>
  <si>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</si>
  <si>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</si>
  <si>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</si>
  <si>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</si>
  <si>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</si>
  <si>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</si>
  <si>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</si>
  <si>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</si>
  <si>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</si>
  <si>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</si>
  <si>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</si>
  <si>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</si>
  <si>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</si>
  <si>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</si>
  <si>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</si>
  <si>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</si>
  <si>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</si>
  <si>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</si>
  <si>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</si>
  <si>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</si>
  <si>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</si>
  <si>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</si>
  <si>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</si>
  <si>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</si>
  <si>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</si>
  <si>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</si>
  <si>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</si>
  <si>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</si>
  <si>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</si>
  <si>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</si>
  <si>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</si>
  <si>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</si>
  <si>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</si>
  <si>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</si>
  <si>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</si>
  <si>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</si>
  <si>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</si>
  <si>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</si>
  <si>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</si>
  <si>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</si>
  <si>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</si>
  <si>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</si>
  <si>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</si>
  <si>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</si>
  <si>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</si>
  <si>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</si>
  <si>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</si>
  <si>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</si>
  <si>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</si>
  <si>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</si>
  <si>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</si>
  <si>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</si>
  <si>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</si>
  <si>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</si>
  <si>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</si>
  <si>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</si>
  <si>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</si>
  <si>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</si>
  <si>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</si>
  <si>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</si>
  <si>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</si>
  <si>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</si>
  <si>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</si>
  <si>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</si>
  <si>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</si>
  <si>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</si>
  <si>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</si>
  <si>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</si>
  <si>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</si>
  <si>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</si>
  <si>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</si>
  <si>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</si>
  <si>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</si>
  <si>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</si>
  <si>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</si>
  <si>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</si>
  <si>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</si>
  <si>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</si>
  <si>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</si>
  <si>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</si>
  <si>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</si>
  <si>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</si>
  <si>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</si>
  <si>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</si>
  <si>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</si>
  <si>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</si>
  <si>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</si>
  <si>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</si>
  <si>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</si>
  <si>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</si>
  <si>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</si>
  <si>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</si>
  <si>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</si>
  <si>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</si>
  <si>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</si>
  <si>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</si>
  <si>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</si>
  <si>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</si>
  <si>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</si>
  <si>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</si>
  <si>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</si>
  <si>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</si>
  <si>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</si>
  <si>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</si>
  <si>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</si>
  <si>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</si>
  <si>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</si>
  <si>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</si>
  <si>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</si>
  <si>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</si>
  <si>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</si>
  <si>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</si>
  <si>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</si>
  <si>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</si>
  <si>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</si>
  <si>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</si>
  <si>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</si>
  <si>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</si>
  <si>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</si>
  <si>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</si>
  <si>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</si>
  <si>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</si>
  <si>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</si>
  <si>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</si>
  <si>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</si>
  <si>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</si>
  <si>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</si>
  <si>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</si>
  <si>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</si>
  <si>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</si>
  <si>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</si>
  <si>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</si>
  <si>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</si>
  <si>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</si>
  <si>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</si>
  <si>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</si>
  <si>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</si>
  <si>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</si>
  <si>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</si>
  <si>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</si>
  <si>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</si>
  <si>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</si>
  <si>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</si>
  <si>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</si>
  <si>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</si>
  <si>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</si>
  <si>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</si>
  <si>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</si>
  <si>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</si>
  <si>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</si>
  <si>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</si>
  <si>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</si>
  <si>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</si>
  <si>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</si>
  <si>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</si>
  <si>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</si>
  <si>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</si>
  <si>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</si>
  <si>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</si>
  <si>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</si>
  <si>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</si>
  <si>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</si>
  <si>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</si>
  <si>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</si>
  <si>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</si>
  <si>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</si>
  <si>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</si>
  <si>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</si>
  <si>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</si>
  <si>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</si>
  <si>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</si>
  <si>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</si>
  <si>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</si>
  <si>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</si>
  <si>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</si>
  <si>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</si>
  <si>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</si>
  <si>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</si>
  <si>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</si>
  <si>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</si>
  <si>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</si>
  <si>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</si>
  <si>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</si>
  <si>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</si>
  <si>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</si>
  <si>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</si>
  <si>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</si>
  <si>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</si>
  <si>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</si>
  <si>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</si>
  <si>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</si>
  <si>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</si>
  <si>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</si>
  <si>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</si>
  <si>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</si>
  <si>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</si>
  <si>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</si>
  <si>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</si>
  <si>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</si>
  <si>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</si>
  <si>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</si>
  <si>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</si>
  <si>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</si>
  <si>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</si>
  <si>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</si>
  <si>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</si>
  <si>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</si>
  <si>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</si>
  <si>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</si>
  <si>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</si>
  <si>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</si>
  <si>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</si>
  <si>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</si>
  <si>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</si>
  <si>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</si>
  <si>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</si>
  <si>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</si>
  <si>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</si>
  <si>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</si>
  <si>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</si>
  <si>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</si>
  <si>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</si>
  <si>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</si>
  <si>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</si>
  <si>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</si>
  <si>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</si>
  <si>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</si>
  <si>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</si>
  <si>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</si>
  <si>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</si>
  <si>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</si>
  <si>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</si>
  <si>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</si>
  <si>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</si>
  <si>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</si>
  <si>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</si>
  <si>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</si>
  <si>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</si>
  <si>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</si>
  <si>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</si>
  <si>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</si>
  <si>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</si>
  <si>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</si>
  <si>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</si>
  <si>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</si>
  <si>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</si>
  <si>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</si>
  <si>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</si>
  <si>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</si>
  <si>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</si>
  <si>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</si>
  <si>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</si>
  <si>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</si>
  <si>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</si>
  <si>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</si>
  <si>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</si>
  <si>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</si>
  <si>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</si>
  <si>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</si>
  <si>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</si>
  <si>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</si>
  <si>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</si>
  <si>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</si>
  <si>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</si>
  <si>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</si>
  <si>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</si>
  <si>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</si>
  <si>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</si>
  <si>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</si>
  <si>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</si>
  <si>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</si>
  <si>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</si>
  <si>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</si>
  <si>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</si>
  <si>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</si>
  <si>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</si>
  <si>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</si>
  <si>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</si>
  <si>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</si>
  <si>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</si>
  <si>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</si>
  <si>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</si>
  <si>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</si>
  <si>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</si>
  <si>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</si>
  <si>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</si>
  <si>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</si>
  <si>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</si>
  <si>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</si>
  <si>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</si>
  <si>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</si>
  <si>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</si>
  <si>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</si>
  <si>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</si>
  <si>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</si>
  <si>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</si>
  <si>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</si>
  <si>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</si>
  <si>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</si>
  <si>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</si>
  <si>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</si>
  <si>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</si>
  <si>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</si>
  <si>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</si>
  <si>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</si>
  <si>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</si>
  <si>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</si>
  <si>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</si>
  <si>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</si>
  <si>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</si>
  <si>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</si>
  <si>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</si>
  <si>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</si>
  <si>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</si>
  <si>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</si>
  <si>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</si>
  <si>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</si>
  <si>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</si>
  <si>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</si>
  <si>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</si>
  <si>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</si>
  <si>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</si>
  <si>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</si>
  <si>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</si>
  <si>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</si>
  <si>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</si>
  <si>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</si>
  <si>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</si>
  <si>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</si>
  <si>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</si>
  <si>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</si>
  <si>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</si>
  <si>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</si>
  <si>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</si>
  <si>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</si>
  <si>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</si>
  <si>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</si>
  <si>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</si>
  <si>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</si>
  <si>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</si>
  <si>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</si>
  <si>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</si>
  <si>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</si>
  <si>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</si>
  <si>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</si>
  <si>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</si>
  <si>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</si>
  <si>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</si>
  <si>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</si>
  <si>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</si>
  <si>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</si>
  <si>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</si>
  <si>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</si>
  <si>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</si>
  <si>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</si>
  <si>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</si>
  <si>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</si>
  <si>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</si>
  <si>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</si>
  <si>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</si>
  <si>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</si>
  <si>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</si>
  <si>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</si>
  <si>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</si>
  <si>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</si>
  <si>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</si>
  <si>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</si>
  <si>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</si>
  <si>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</si>
  <si>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</si>
  <si>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</si>
  <si>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</si>
  <si>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</si>
  <si>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</si>
  <si>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</si>
  <si>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</si>
  <si>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</si>
  <si>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</si>
  <si>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</si>
  <si>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</si>
  <si>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</si>
  <si>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</si>
  <si>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</si>
  <si>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</si>
  <si>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</si>
  <si>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</si>
  <si>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</si>
  <si>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</si>
  <si>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</si>
  <si>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</si>
  <si>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</si>
  <si>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</si>
  <si>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</si>
  <si>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</si>
  <si>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</si>
  <si>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</si>
  <si>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</si>
  <si>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</si>
  <si>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</si>
  <si>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</si>
  <si>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</si>
  <si>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</si>
  <si>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</si>
  <si>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</si>
  <si>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</si>
  <si>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</si>
  <si>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</si>
  <si>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</si>
  <si>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</si>
  <si>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</si>
  <si>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</si>
  <si>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</si>
  <si>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</si>
  <si>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</si>
  <si>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</si>
  <si>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</si>
  <si>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</si>
  <si>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</si>
  <si>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</si>
  <si>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</si>
  <si>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</si>
  <si>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</si>
  <si>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</si>
  <si>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</si>
  <si>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</si>
  <si>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</si>
  <si>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</si>
  <si>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</si>
  <si>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</si>
  <si>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</si>
  <si>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</si>
  <si>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</si>
  <si>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</si>
  <si>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</si>
  <si>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</si>
  <si>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</si>
  <si>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</si>
  <si>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</si>
  <si>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</si>
  <si>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</si>
  <si>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</si>
  <si>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</si>
  <si>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</si>
  <si>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</si>
  <si>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</si>
  <si>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</si>
  <si>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</si>
  <si>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</si>
  <si>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</si>
  <si>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</si>
  <si>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</si>
  <si>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</si>
  <si>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</si>
  <si>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</si>
  <si>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</si>
  <si>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</si>
  <si>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</si>
  <si>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</si>
  <si>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</si>
  <si>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</si>
  <si>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</si>
  <si>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</si>
  <si>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</si>
  <si>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</si>
  <si>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</si>
  <si>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</si>
  <si>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</si>
  <si>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</si>
  <si>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</si>
  <si>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</si>
  <si>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</si>
  <si>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</si>
  <si>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</si>
  <si>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</si>
  <si>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</si>
  <si>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</si>
  <si>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</si>
  <si>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</si>
  <si>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</si>
  <si>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</si>
  <si>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</si>
  <si>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</si>
  <si>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</si>
  <si>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</si>
  <si>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</si>
  <si>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</si>
  <si>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</si>
  <si>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</si>
  <si>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</si>
  <si>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</si>
  <si>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</si>
  <si>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</si>
  <si>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</si>
  <si>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</si>
  <si>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</si>
  <si>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</si>
  <si>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</si>
  <si>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</si>
  <si>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</si>
  <si>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</si>
  <si>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</si>
  <si>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</si>
  <si>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</si>
  <si>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</si>
  <si>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</si>
  <si>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</si>
  <si>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</si>
  <si>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</si>
  <si>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</si>
  <si>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</si>
  <si>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</si>
  <si>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</si>
  <si>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</si>
  <si>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</si>
  <si>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</si>
  <si>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</si>
  <si>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</si>
  <si>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</si>
  <si>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</si>
  <si>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</si>
  <si>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</si>
  <si>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</si>
  <si>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</si>
  <si>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</si>
  <si>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</si>
  <si>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</si>
  <si>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</si>
  <si>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</si>
  <si>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</si>
  <si>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</si>
  <si>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</si>
  <si>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</si>
  <si>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</si>
  <si>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</si>
  <si>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</si>
  <si>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</si>
  <si>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</si>
  <si>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</si>
  <si>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</si>
  <si>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</si>
  <si>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</si>
  <si>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</si>
  <si>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</si>
  <si>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</si>
  <si>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</si>
  <si>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</si>
  <si>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</si>
  <si>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</si>
  <si>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</si>
  <si>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</si>
  <si>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</si>
  <si>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</si>
  <si>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</si>
  <si>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</si>
  <si>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</si>
  <si>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</si>
  <si>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</si>
  <si>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</si>
  <si>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</si>
  <si>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</si>
  <si>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</si>
  <si>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</si>
  <si>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</si>
  <si>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</si>
  <si>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</si>
  <si>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</si>
  <si>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</si>
  <si>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</si>
  <si>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</si>
  <si>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</si>
  <si>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</si>
  <si>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</si>
  <si>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</si>
  <si>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</si>
  <si>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</si>
  <si>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</si>
  <si>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</si>
  <si>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</si>
  <si>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</si>
  <si>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</si>
  <si>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</si>
  <si>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</si>
  <si>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</si>
  <si>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</si>
  <si>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</si>
  <si>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</si>
  <si>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</si>
  <si>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</si>
  <si>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</si>
  <si>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</si>
  <si>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</si>
  <si>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</si>
  <si>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</si>
  <si>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</si>
  <si>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</si>
  <si>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</si>
  <si>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</si>
  <si>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</si>
  <si>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</si>
  <si>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</si>
  <si>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</si>
  <si>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</si>
  <si>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</si>
  <si>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</si>
  <si>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</si>
  <si>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</si>
  <si>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</si>
  <si>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</si>
  <si>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</si>
  <si>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</si>
  <si>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</si>
  <si>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</si>
  <si>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</si>
  <si>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</si>
  <si>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</si>
  <si>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</si>
  <si>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</si>
  <si>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</si>
  <si>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</si>
  <si>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</si>
  <si>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</si>
  <si>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</si>
  <si>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</si>
  <si>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</si>
  <si>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</si>
  <si>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</si>
  <si>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</si>
  <si>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</si>
  <si>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</si>
  <si>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</si>
  <si>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</si>
  <si>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</si>
  <si>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</si>
  <si>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</si>
  <si>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</si>
  <si>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</si>
  <si>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</si>
  <si>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</si>
  <si>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</si>
  <si>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</si>
  <si>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</si>
  <si>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</si>
  <si>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</si>
  <si>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</si>
  <si>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</si>
  <si>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</si>
  <si>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</si>
  <si>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</si>
  <si>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</si>
  <si>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</si>
  <si>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</si>
  <si>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</si>
  <si>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</si>
  <si>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</si>
  <si>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</si>
  <si>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</si>
  <si>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</si>
  <si>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</si>
  <si>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</si>
  <si>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</si>
  <si>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</si>
  <si>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</si>
  <si>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</si>
  <si>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</si>
  <si>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</si>
  <si>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</si>
  <si>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</si>
  <si>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</si>
  <si>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</si>
  <si>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</si>
  <si>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</si>
  <si>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</si>
  <si>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</si>
  <si>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</si>
  <si>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</si>
  <si>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</si>
  <si>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</si>
  <si>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</si>
  <si>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</si>
  <si>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</si>
  <si>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</si>
  <si>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</si>
  <si>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</si>
  <si>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</si>
  <si>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</si>
  <si>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</si>
  <si>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</si>
  <si>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</si>
  <si>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</si>
  <si>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</si>
  <si>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</si>
  <si>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</si>
  <si>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</si>
  <si>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</si>
  <si>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</si>
  <si>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</si>
  <si>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</si>
  <si>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</si>
  <si>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</si>
  <si>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</si>
  <si>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</si>
  <si>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</si>
  <si>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</si>
  <si>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</si>
  <si>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</si>
  <si>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</si>
  <si>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</si>
  <si>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</si>
  <si>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</si>
  <si>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</si>
  <si>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</si>
  <si>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</si>
  <si>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</si>
  <si>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</si>
  <si>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</si>
  <si>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</si>
  <si>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</si>
  <si>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</si>
  <si>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</si>
  <si>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</si>
  <si>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</si>
  <si>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</si>
  <si>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</si>
  <si>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</si>
  <si>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</si>
  <si>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</si>
  <si>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</si>
  <si>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</si>
  <si>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</si>
  <si>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</si>
  <si>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</si>
  <si>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</si>
  <si>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</si>
  <si>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</si>
  <si>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</si>
  <si>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</si>
  <si>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</si>
  <si>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</si>
  <si>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</si>
  <si>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</si>
  <si>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</si>
  <si>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</si>
  <si>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</si>
  <si>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</si>
  <si>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</si>
  <si>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</si>
  <si>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</si>
  <si>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</si>
  <si>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</si>
  <si>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</si>
  <si>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</si>
  <si>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</si>
  <si>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</si>
  <si>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</si>
  <si>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</si>
  <si>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</si>
  <si>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</si>
  <si>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</si>
  <si>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</si>
  <si>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</si>
  <si>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</si>
  <si>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</si>
  <si>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</si>
  <si>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</si>
  <si>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</si>
  <si>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</si>
  <si>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</si>
  <si>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</si>
  <si>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</si>
  <si>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</si>
  <si>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</si>
  <si>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</si>
  <si>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</si>
  <si>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</si>
  <si>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</si>
  <si>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</si>
  <si>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</si>
  <si>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</si>
  <si>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</si>
  <si>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</si>
  <si>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</si>
  <si>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</si>
  <si>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</si>
  <si>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</si>
  <si>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</si>
  <si>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</si>
  <si>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</si>
  <si>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</si>
  <si>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</si>
  <si>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</si>
  <si>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</si>
  <si>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</si>
  <si>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</si>
  <si>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</si>
  <si>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</si>
  <si>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</si>
  <si>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</si>
  <si>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</si>
  <si>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</si>
  <si>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</si>
  <si>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</si>
  <si>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</si>
  <si>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</si>
  <si>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</si>
  <si>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</si>
  <si>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</si>
  <si>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</si>
  <si>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</si>
  <si>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</si>
  <si>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</si>
  <si>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</si>
  <si>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</si>
  <si>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</si>
  <si>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</si>
  <si>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</si>
  <si>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</si>
  <si>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</si>
  <si>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</si>
  <si>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</si>
  <si>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</si>
  <si>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</si>
  <si>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</si>
  <si>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</si>
  <si>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</si>
  <si>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</si>
  <si>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</si>
  <si>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</si>
  <si>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</si>
  <si>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</si>
  <si>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</si>
  <si>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</si>
  <si>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</si>
  <si>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</si>
  <si>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</si>
  <si>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</si>
  <si>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</si>
  <si>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</si>
  <si>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</si>
  <si>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</si>
  <si>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</si>
  <si>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</si>
  <si>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</si>
  <si>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</si>
  <si>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</si>
  <si>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</si>
  <si>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</si>
  <si>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</si>
  <si>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</si>
  <si>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</si>
  <si>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</si>
  <si>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</si>
  <si>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</si>
  <si>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</si>
  <si>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</si>
  <si>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</si>
  <si>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</si>
  <si>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</si>
  <si>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</si>
  <si>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</si>
  <si>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</si>
  <si>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</si>
  <si>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</si>
  <si>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</si>
  <si>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</si>
  <si>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</si>
  <si>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</si>
  <si>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</si>
  <si>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</si>
  <si>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</si>
  <si>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</si>
  <si>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</si>
  <si>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</si>
  <si>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</si>
  <si>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</si>
  <si>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</si>
  <si>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</si>
  <si>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</si>
  <si>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</si>
  <si>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</si>
  <si>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</si>
  <si>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</si>
  <si>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</si>
  <si>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</si>
  <si>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</si>
  <si>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</si>
  <si>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</si>
  <si>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</si>
  <si>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</si>
  <si>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</si>
  <si>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</si>
  <si>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</si>
  <si>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</si>
  <si>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</si>
  <si>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</si>
  <si>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</si>
  <si>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</si>
  <si>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</si>
  <si>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</si>
  <si>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</si>
  <si>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</si>
  <si>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</si>
  <si>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</si>
  <si>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</si>
  <si>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</si>
  <si>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</si>
  <si>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</si>
  <si>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</si>
  <si>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</si>
  <si>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</si>
  <si>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</si>
  <si>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</si>
  <si>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</si>
  <si>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</si>
  <si>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</si>
  <si>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</si>
  <si>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</si>
  <si>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</si>
  <si>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</si>
  <si>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</si>
  <si>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</si>
  <si>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</si>
  <si>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</si>
  <si>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</si>
  <si>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</si>
  <si>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</si>
  <si>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</si>
  <si>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</si>
  <si>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</si>
  <si>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</si>
  <si>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</si>
  <si>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</si>
  <si>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</si>
  <si>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</si>
  <si>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</si>
  <si>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</si>
  <si>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</si>
  <si>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</si>
  <si>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</si>
  <si>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</si>
  <si>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</si>
  <si>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</si>
  <si>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</si>
  <si>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</si>
  <si>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</si>
  <si>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</si>
  <si>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</si>
  <si>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</si>
  <si>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</si>
  <si>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</si>
  <si>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</si>
  <si>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</si>
  <si>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</si>
  <si>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</si>
  <si>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</si>
  <si>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</si>
  <si>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</si>
  <si>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</si>
  <si>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</si>
  <si>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</si>
  <si>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</si>
  <si>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</si>
  <si>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</si>
  <si>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</si>
  <si>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</si>
  <si>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</si>
  <si>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</si>
  <si>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</si>
  <si>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</si>
  <si>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</si>
  <si>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</si>
  <si>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</si>
  <si>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</si>
  <si>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</si>
  <si>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</si>
  <si>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</si>
  <si>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</si>
  <si>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</si>
  <si>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</si>
  <si>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</si>
  <si>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</si>
  <si>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</si>
  <si>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</si>
  <si>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</si>
  <si>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</si>
  <si>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</si>
  <si>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</si>
  <si>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</si>
  <si>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</si>
  <si>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</si>
  <si>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</si>
  <si>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</si>
  <si>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</si>
  <si>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</si>
  <si>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</si>
  <si>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</si>
  <si>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</si>
  <si>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</si>
  <si>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</si>
  <si>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</si>
  <si>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</si>
  <si>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</si>
  <si>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</si>
  <si>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</si>
  <si>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</si>
  <si>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</si>
  <si>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</si>
  <si>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</si>
  <si>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</si>
  <si>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</si>
  <si>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</si>
  <si>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</si>
  <si>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</si>
  <si>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</si>
  <si>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</si>
  <si>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</si>
  <si>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</si>
  <si>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</si>
  <si>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</si>
  <si>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</si>
  <si>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</si>
  <si>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</si>
  <si>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</si>
  <si>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</si>
  <si>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</si>
  <si>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</si>
  <si>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</si>
  <si>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</si>
  <si>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</si>
  <si>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</si>
  <si>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</si>
  <si>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</si>
  <si>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</si>
  <si>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</si>
  <si>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</si>
  <si>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</si>
  <si>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</si>
  <si>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</si>
  <si>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</si>
  <si>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</si>
  <si>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</si>
  <si>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</si>
  <si>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</si>
  <si>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</si>
  <si>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</si>
  <si>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</si>
  <si>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</si>
  <si>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</si>
  <si>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</si>
  <si>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</si>
  <si>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</si>
  <si>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</si>
  <si>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</si>
  <si>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</si>
  <si>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</si>
  <si>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</si>
  <si>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</si>
  <si>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</si>
  <si>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</si>
  <si>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</si>
  <si>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</si>
  <si>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</si>
  <si>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</si>
  <si>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</si>
  <si>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</si>
  <si>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</si>
  <si>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</si>
  <si>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</si>
  <si>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</si>
  <si>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</si>
  <si>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</si>
  <si>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</si>
  <si>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</si>
  <si>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</si>
  <si>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</si>
  <si>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</si>
  <si>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</si>
  <si>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</si>
  <si>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</si>
  <si>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</si>
  <si>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</si>
  <si>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</si>
  <si>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</si>
  <si>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</si>
  <si>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</si>
  <si>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</si>
  <si>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</si>
  <si>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</si>
  <si>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</si>
  <si>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</si>
  <si>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</si>
  <si>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</si>
  <si>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</si>
  <si>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</si>
  <si>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</si>
  <si>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</si>
  <si>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</si>
  <si>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</si>
  <si>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</si>
  <si>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</si>
  <si>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</si>
  <si>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</si>
  <si>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</si>
  <si>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</si>
  <si>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</si>
  <si>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</si>
  <si>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</si>
  <si>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</si>
  <si>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</si>
  <si>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</si>
  <si>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</si>
  <si>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</si>
  <si>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</si>
  <si>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</si>
  <si>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</si>
  <si>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</si>
  <si>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</si>
  <si>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</si>
  <si>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</si>
  <si>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</si>
  <si>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</si>
  <si>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</si>
  <si>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</si>
  <si>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</si>
  <si>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</si>
  <si>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</si>
  <si>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</si>
  <si>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</si>
  <si>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</si>
  <si>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</si>
  <si>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</si>
  <si>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</si>
  <si>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</si>
  <si>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</si>
  <si>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</si>
  <si>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</si>
  <si>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</si>
  <si>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</si>
  <si>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</si>
  <si>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</si>
  <si>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</si>
  <si>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</si>
  <si>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</si>
  <si>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</si>
  <si>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</si>
  <si>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</si>
  <si>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</si>
  <si>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</si>
  <si>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</si>
  <si>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</si>
  <si>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</si>
  <si>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</si>
  <si>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</si>
  <si>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</si>
  <si>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</si>
  <si>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</si>
  <si>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</si>
  <si>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</si>
  <si>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</si>
  <si>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</si>
  <si>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</si>
  <si>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</si>
  <si>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</si>
  <si>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</si>
  <si>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</si>
  <si>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</si>
  <si>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</si>
  <si>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</si>
  <si>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</si>
  <si>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</si>
  <si>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</si>
  <si>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</si>
  <si>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</si>
  <si>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</si>
  <si>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</si>
  <si>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</si>
  <si>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</si>
  <si>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</si>
  <si>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</si>
  <si>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</si>
  <si>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</si>
  <si>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</si>
  <si>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</si>
  <si>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</si>
  <si>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</si>
  <si>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</si>
  <si>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</si>
  <si>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</si>
  <si>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</si>
  <si>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</si>
  <si>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</si>
  <si>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</si>
  <si>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</si>
  <si>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</si>
  <si>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</si>
  <si>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</si>
  <si>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</si>
  <si>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</si>
  <si>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</si>
  <si>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</si>
  <si>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</si>
  <si>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</si>
  <si>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</si>
  <si>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</si>
  <si>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</si>
  <si>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</si>
  <si>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</si>
  <si>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</si>
  <si>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</si>
  <si>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</si>
  <si>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</si>
  <si>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</si>
  <si>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</si>
  <si>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</si>
  <si>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</si>
  <si>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</si>
  <si>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</si>
  <si>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</si>
  <si>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</si>
  <si>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</si>
  <si>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</si>
  <si>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</si>
  <si>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</si>
  <si>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</si>
  <si>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</si>
  <si>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</si>
  <si>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</si>
  <si>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</si>
  <si>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</si>
  <si>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</si>
  <si>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</si>
  <si>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</si>
  <si>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</si>
  <si>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</si>
  <si>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</si>
  <si>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</si>
  <si>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</si>
  <si>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</si>
  <si>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</si>
  <si>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</si>
  <si>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</si>
  <si>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</si>
  <si>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</si>
  <si>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</si>
  <si>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</si>
  <si>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</si>
  <si>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</si>
  <si>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</si>
  <si>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</si>
  <si>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</si>
  <si>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</si>
  <si>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</si>
  <si>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</si>
  <si>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</si>
  <si>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</si>
  <si>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</si>
  <si>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</si>
  <si>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</si>
  <si>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</si>
  <si>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</si>
  <si>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</si>
  <si>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</si>
  <si>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</si>
  <si>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</si>
  <si>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</si>
  <si>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</si>
  <si>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</si>
  <si>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</si>
  <si>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</si>
  <si>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</si>
  <si>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</si>
  <si>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</si>
  <si>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</si>
  <si>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</si>
  <si>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</si>
  <si>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</si>
  <si>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</si>
  <si>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</si>
  <si>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</si>
  <si>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</si>
  <si>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</si>
  <si>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</si>
  <si>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</si>
  <si>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</si>
  <si>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</si>
  <si>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</si>
  <si>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</si>
  <si>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</si>
  <si>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</si>
  <si>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</si>
  <si>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</si>
  <si>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</si>
  <si>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</si>
  <si>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</si>
  <si>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</si>
  <si>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</si>
  <si>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</si>
  <si>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</si>
  <si>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</si>
  <si>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</si>
  <si>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</si>
  <si>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</si>
  <si>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</si>
  <si>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</si>
  <si>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</si>
  <si>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</si>
  <si>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</si>
  <si>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</si>
  <si>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</si>
  <si>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</si>
  <si>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</si>
  <si>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</si>
  <si>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</si>
  <si>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</si>
  <si>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</si>
  <si>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</si>
  <si>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</si>
  <si>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</si>
  <si>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</si>
  <si>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</si>
  <si>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</si>
  <si>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</si>
  <si>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</si>
  <si>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</si>
  <si>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</si>
  <si>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</si>
  <si>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</si>
  <si>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</si>
  <si>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</si>
  <si>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</si>
  <si>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</si>
  <si>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</si>
  <si>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</si>
  <si>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</si>
  <si>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</si>
  <si>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</si>
  <si>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</si>
  <si>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</si>
  <si>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</si>
  <si>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</si>
  <si>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</si>
  <si>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</si>
  <si>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</si>
  <si>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</si>
  <si>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</si>
  <si>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</si>
  <si>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</si>
  <si>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</si>
  <si>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</si>
  <si>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</si>
  <si>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</si>
  <si>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</si>
  <si>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</si>
  <si>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</si>
  <si>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</si>
  <si>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</si>
  <si>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</si>
  <si>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</si>
  <si>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</si>
  <si>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</si>
  <si>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</si>
  <si>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</si>
  <si>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</si>
  <si>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</si>
  <si>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</si>
  <si>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</si>
  <si>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</si>
  <si>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</si>
  <si>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</si>
  <si>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</si>
  <si>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</si>
  <si>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</si>
  <si>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</si>
  <si>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</si>
  <si>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</si>
  <si>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</si>
  <si>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</si>
  <si>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</si>
  <si>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</si>
  <si>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</si>
  <si>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</si>
  <si>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</si>
  <si>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</si>
  <si>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</si>
  <si>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</si>
  <si>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</si>
  <si>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</si>
  <si>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</si>
  <si>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</si>
  <si>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</si>
  <si>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</si>
  <si>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</si>
  <si>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</si>
  <si>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</si>
  <si>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</si>
  <si>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</si>
  <si>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</si>
  <si>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</si>
  <si>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</si>
  <si>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</si>
  <si>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</si>
  <si>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</si>
  <si>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</si>
  <si>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</si>
  <si>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</si>
  <si>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</si>
  <si>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</si>
  <si>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</si>
  <si>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</si>
  <si>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</si>
  <si>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</si>
  <si>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</si>
  <si>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</si>
  <si>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</si>
  <si>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</si>
  <si>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</si>
  <si>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</si>
  <si>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</si>
  <si>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</si>
  <si>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</si>
  <si>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</si>
  <si>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</si>
  <si>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</si>
  <si>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</si>
  <si>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</si>
  <si>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</si>
  <si>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</si>
  <si>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</si>
  <si>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</si>
  <si>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</si>
  <si>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</si>
  <si>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</si>
  <si>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</si>
  <si>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</si>
  <si>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</si>
  <si>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</si>
  <si>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</si>
  <si>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</si>
  <si>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</si>
  <si>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</si>
  <si>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</si>
  <si>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</si>
  <si>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</si>
  <si>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</si>
  <si>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</si>
  <si>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</si>
  <si>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</si>
  <si>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</si>
  <si>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</si>
  <si>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</si>
  <si>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</si>
  <si>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</si>
  <si>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</si>
  <si>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</si>
  <si>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</si>
  <si>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</si>
  <si>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</si>
  <si>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</si>
  <si>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</si>
  <si>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</si>
  <si>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</si>
  <si>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</si>
  <si>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</si>
  <si>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</si>
  <si>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</si>
  <si>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</si>
  <si>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</si>
  <si>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</si>
  <si>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</si>
  <si>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</si>
  <si>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</si>
  <si>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</si>
  <si>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</si>
  <si>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</si>
  <si>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</si>
  <si>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</si>
  <si>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</si>
  <si>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</si>
  <si>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</si>
  <si>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</si>
  <si>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</si>
  <si>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</si>
  <si>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</si>
  <si>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</si>
  <si>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</si>
  <si>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</si>
  <si>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</si>
  <si>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</si>
  <si>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</si>
  <si>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</si>
  <si>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</si>
  <si>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</si>
  <si>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</si>
  <si>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</si>
  <si>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</si>
  <si>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</si>
  <si>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</si>
  <si>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</si>
  <si>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</si>
  <si>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</si>
  <si>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</si>
  <si>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</si>
  <si>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</si>
  <si>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</si>
  <si>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</si>
  <si>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</si>
  <si>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</si>
  <si>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</si>
  <si>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</si>
  <si>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</si>
  <si>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</si>
  <si>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</si>
  <si>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</si>
  <si>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</si>
  <si>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</si>
  <si>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</si>
  <si>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</si>
  <si>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</si>
  <si>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</si>
  <si>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</si>
  <si>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</si>
  <si>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</si>
  <si>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</si>
  <si>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</si>
  <si>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</si>
  <si>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</si>
  <si>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</si>
  <si>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</si>
  <si>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</si>
  <si>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</si>
  <si>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</si>
  <si>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</si>
  <si>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</si>
  <si>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</si>
  <si>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</si>
  <si>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</si>
  <si>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</si>
  <si>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</si>
  <si>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</si>
  <si>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</si>
  <si>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</si>
  <si>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</si>
  <si>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</si>
  <si>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</si>
  <si>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</si>
  <si>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</si>
  <si>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</si>
  <si>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</si>
  <si>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</si>
  <si>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</si>
  <si>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</si>
  <si>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</si>
  <si>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</si>
  <si>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</si>
  <si>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</si>
  <si>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</si>
  <si>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</si>
  <si>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</si>
  <si>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</si>
  <si>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</si>
  <si>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</si>
  <si>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</si>
  <si>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</si>
  <si>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</si>
  <si>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</si>
  <si>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</si>
  <si>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</si>
  <si>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</si>
  <si>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</si>
  <si>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</si>
  <si>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</si>
  <si>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</si>
  <si>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</si>
  <si>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</si>
  <si>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</si>
  <si>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</si>
  <si>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</si>
  <si>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</si>
  <si>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</si>
  <si>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</si>
  <si>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</si>
  <si>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</si>
  <si>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</si>
  <si>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</si>
  <si>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</si>
  <si>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</si>
  <si>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</si>
  <si>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</si>
  <si>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</si>
  <si>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</si>
  <si>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</si>
  <si>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</si>
  <si>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</si>
  <si>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</si>
  <si>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</si>
  <si>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</si>
  <si>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</si>
  <si>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</si>
  <si>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</si>
  <si>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</si>
  <si>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</si>
  <si>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</si>
  <si>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</si>
  <si>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</si>
  <si>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</si>
  <si>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</si>
  <si>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</si>
  <si>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</si>
  <si>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</si>
  <si>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</si>
  <si>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</si>
  <si>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</si>
  <si>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</si>
  <si>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</si>
  <si>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</si>
  <si>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</si>
  <si>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</si>
  <si>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</si>
  <si>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</si>
  <si>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</si>
  <si>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</si>
  <si>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</si>
  <si>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</si>
  <si>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</si>
  <si>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</si>
  <si>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</si>
  <si>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</si>
  <si>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</si>
  <si>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</si>
  <si>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</si>
  <si>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</si>
  <si>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</si>
  <si>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</si>
  <si>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</si>
  <si>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</si>
  <si>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</si>
  <si>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</si>
  <si>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</si>
  <si>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</si>
  <si>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</si>
  <si>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</si>
  <si>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</si>
  <si>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</si>
  <si>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</si>
  <si>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</si>
  <si>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</si>
  <si>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</si>
  <si>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</si>
  <si>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</si>
  <si>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</si>
  <si>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</si>
  <si>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</si>
  <si>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</si>
  <si>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</si>
  <si>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</si>
  <si>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</si>
  <si>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</si>
  <si>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</si>
  <si>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</si>
  <si>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</si>
  <si>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</si>
  <si>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</si>
  <si>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</si>
  <si>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</si>
  <si>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</si>
  <si>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</si>
  <si>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</si>
  <si>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</si>
  <si>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</si>
  <si>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</si>
  <si>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</si>
  <si>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</si>
  <si>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</si>
  <si>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</si>
  <si>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</si>
  <si>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</si>
  <si>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</si>
  <si>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</si>
  <si>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</si>
  <si>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</si>
  <si>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</si>
  <si>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</si>
  <si>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</si>
  <si>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</si>
  <si>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</si>
  <si>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</si>
  <si>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</si>
  <si>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</si>
  <si>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</si>
  <si>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</si>
  <si>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</si>
  <si>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</si>
  <si>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</si>
  <si>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</si>
  <si>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</si>
  <si>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</si>
  <si>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</si>
  <si>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</si>
  <si>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</si>
  <si>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</si>
  <si>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</si>
  <si>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</si>
  <si>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</si>
  <si>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</si>
  <si>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</si>
  <si>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</si>
  <si>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</si>
  <si>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</si>
  <si>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</si>
  <si>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</si>
  <si>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</si>
  <si>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</si>
  <si>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</si>
  <si>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</si>
  <si>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</si>
  <si>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</si>
  <si>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</si>
  <si>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</si>
  <si>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</si>
  <si>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</si>
  <si>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</si>
  <si>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</si>
  <si>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</si>
  <si>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</si>
  <si>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</si>
  <si>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</si>
  <si>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</si>
  <si>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</si>
  <si>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</si>
  <si>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</si>
  <si>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</si>
  <si>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</si>
  <si>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</si>
  <si>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</si>
  <si>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</si>
  <si>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</si>
  <si>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</si>
  <si>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</si>
  <si>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</si>
  <si>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</si>
  <si>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</si>
  <si>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</si>
  <si>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</si>
  <si>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</si>
  <si>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</si>
  <si>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</si>
  <si>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</si>
  <si>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</si>
  <si>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</si>
  <si>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</si>
  <si>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</si>
  <si>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</si>
  <si>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</si>
  <si>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</si>
  <si>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</si>
  <si>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</si>
  <si>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</si>
  <si>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</si>
  <si>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</si>
  <si>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</si>
  <si>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</si>
  <si>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</si>
  <si>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</si>
  <si>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</si>
  <si>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</si>
  <si>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</si>
  <si>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</si>
  <si>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</si>
  <si>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</si>
  <si>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</si>
  <si>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</si>
  <si>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</si>
  <si>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</si>
  <si>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</si>
  <si>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</si>
  <si>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</si>
  <si>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</si>
  <si>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</si>
  <si>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</si>
  <si>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</si>
  <si>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</si>
  <si>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</si>
  <si>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</si>
  <si>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</si>
  <si>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</si>
  <si>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</si>
  <si>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</si>
  <si>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</si>
  <si>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</si>
  <si>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</si>
  <si>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</si>
  <si>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</si>
  <si>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</si>
  <si>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</si>
  <si>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</si>
  <si>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</si>
  <si>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</si>
  <si>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</si>
  <si>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</si>
  <si>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</si>
  <si>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</si>
  <si>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</si>
  <si>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</si>
  <si>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</si>
  <si>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</si>
  <si>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</si>
  <si>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</si>
  <si>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</si>
  <si>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</si>
  <si>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</si>
  <si>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</si>
  <si>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</si>
  <si>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</si>
  <si>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</si>
  <si>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</si>
  <si>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</si>
  <si>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</si>
  <si>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</si>
  <si>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</si>
  <si>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</si>
  <si>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</si>
  <si>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</si>
  <si>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</si>
  <si>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</si>
  <si>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</si>
  <si>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</si>
  <si>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</si>
  <si>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</si>
  <si>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</si>
  <si>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</si>
  <si>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</si>
  <si>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</si>
  <si>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</si>
  <si>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</si>
  <si>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</si>
  <si>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</si>
  <si>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</si>
  <si>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</si>
  <si>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</si>
  <si>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</si>
  <si>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</si>
  <si>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</si>
  <si>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</si>
  <si>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</si>
  <si>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</si>
  <si>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</si>
  <si>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</si>
  <si>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</si>
  <si>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</si>
  <si>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</si>
  <si>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</si>
  <si>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</si>
  <si>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</si>
  <si>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</si>
  <si>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</si>
  <si>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</si>
  <si>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</si>
  <si>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</si>
  <si>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</si>
  <si>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</si>
  <si>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</si>
  <si>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</si>
  <si>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</si>
  <si>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</si>
  <si>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</si>
  <si>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</si>
  <si>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</si>
  <si>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</si>
  <si>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</si>
  <si>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</si>
  <si>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</si>
  <si>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</si>
  <si>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</si>
  <si>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</si>
  <si>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</si>
  <si>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</si>
  <si>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</si>
  <si>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</si>
  <si>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</si>
  <si>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</si>
  <si>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</si>
  <si>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</si>
  <si>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</si>
  <si>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</si>
  <si>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</si>
  <si>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</si>
  <si>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</si>
  <si>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</si>
  <si>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</si>
  <si>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</si>
  <si>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</si>
  <si>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</si>
  <si>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</si>
  <si>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</si>
  <si>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</si>
  <si>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</si>
  <si>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</si>
  <si>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</si>
  <si>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</si>
  <si>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</si>
  <si>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</si>
  <si>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</si>
  <si>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</si>
  <si>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</si>
  <si>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</si>
  <si>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</si>
  <si>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</si>
  <si>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</si>
  <si>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</si>
  <si>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</si>
  <si>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</si>
  <si>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</si>
  <si>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</si>
  <si>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</si>
  <si>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</si>
  <si>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</si>
  <si>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</si>
  <si>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</si>
  <si>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</si>
  <si>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</si>
  <si>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</si>
  <si>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</si>
  <si>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</si>
  <si>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</si>
  <si>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</si>
  <si>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</si>
  <si>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</si>
  <si>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</si>
  <si>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</si>
  <si>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</si>
  <si>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</si>
  <si>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</si>
  <si>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</si>
  <si>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</si>
  <si>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</si>
  <si>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</si>
  <si>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</si>
  <si>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</si>
  <si>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</si>
  <si>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</si>
  <si>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</si>
  <si>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</si>
  <si>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</si>
  <si>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</si>
  <si>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</si>
  <si>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</si>
  <si>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</si>
  <si>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</si>
  <si>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</si>
  <si>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</si>
  <si>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</si>
  <si>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</si>
  <si>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</si>
  <si>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</si>
  <si>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</si>
  <si>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</si>
  <si>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</si>
  <si>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</si>
  <si>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</si>
  <si>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</si>
  <si>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</si>
  <si>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</si>
  <si>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</si>
  <si>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</si>
  <si>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</si>
  <si>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</si>
  <si>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</si>
  <si>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</si>
  <si>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</si>
  <si>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</si>
  <si>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</si>
  <si>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</si>
  <si>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</si>
  <si>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</si>
  <si>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</si>
  <si>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</si>
  <si>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</si>
  <si>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</si>
  <si>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</si>
  <si>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</si>
  <si>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</si>
  <si>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</si>
  <si>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</si>
  <si>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</si>
  <si>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</si>
  <si>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</si>
  <si>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</si>
  <si>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</si>
  <si>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</si>
  <si>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</si>
  <si>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</si>
  <si>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</si>
  <si>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</si>
  <si>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</si>
  <si>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</si>
  <si>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</si>
  <si>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</si>
  <si>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</si>
  <si>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</si>
  <si>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</si>
  <si>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</si>
  <si>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</si>
  <si>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</si>
  <si>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</si>
  <si>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</si>
  <si>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</si>
  <si>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</si>
  <si>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</si>
  <si>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</si>
  <si>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</si>
  <si>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</si>
  <si>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</si>
  <si>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</si>
  <si>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</si>
  <si>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</si>
  <si>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</si>
  <si>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</si>
  <si>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</si>
  <si>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</si>
  <si>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</si>
  <si>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</si>
  <si>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</si>
  <si>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</si>
  <si>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</si>
  <si>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</si>
  <si>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</si>
  <si>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</si>
  <si>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</si>
  <si>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</si>
  <si>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</si>
  <si>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</si>
  <si>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</si>
  <si>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</si>
  <si>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</si>
  <si>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</si>
  <si>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</si>
  <si>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</si>
  <si>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</si>
  <si>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</si>
  <si>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</si>
  <si>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</si>
  <si>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</si>
  <si>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</si>
  <si>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</si>
  <si>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</si>
  <si>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</si>
  <si>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</si>
  <si>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</si>
  <si>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</si>
  <si>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</si>
  <si>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</si>
  <si>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</si>
  <si>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</si>
  <si>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</si>
  <si>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</si>
  <si>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</si>
  <si>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</si>
  <si>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</si>
  <si>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</si>
  <si>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</si>
  <si>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</si>
  <si>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</si>
  <si>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</si>
  <si>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</si>
  <si>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</si>
  <si>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</si>
  <si>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</si>
  <si>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</si>
  <si>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</si>
  <si>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</si>
  <si>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</si>
  <si>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</si>
  <si>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</si>
  <si>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</si>
  <si>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</si>
  <si>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</si>
  <si>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</si>
  <si>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</si>
  <si>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</si>
  <si>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</si>
  <si>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</si>
  <si>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</si>
  <si>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</si>
  <si>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</si>
  <si>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</si>
  <si>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</si>
  <si>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</si>
  <si>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</si>
  <si>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</si>
  <si>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</si>
  <si>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</si>
  <si>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</si>
  <si>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</si>
  <si>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</si>
  <si>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</si>
  <si>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</si>
  <si>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</si>
  <si>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</si>
  <si>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</si>
  <si>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</si>
  <si>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</si>
  <si>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</si>
  <si>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</si>
  <si>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</si>
  <si>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</si>
  <si>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</si>
  <si>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</si>
  <si>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</si>
  <si>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</si>
  <si>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</si>
  <si>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</si>
  <si>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</si>
  <si>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</si>
  <si>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</si>
  <si>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</si>
  <si>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</si>
  <si>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</si>
  <si>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</si>
  <si>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</si>
  <si>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</si>
  <si>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</si>
  <si>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</si>
  <si>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</si>
  <si>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</si>
  <si>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</si>
  <si>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</si>
  <si>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</si>
  <si>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</si>
  <si>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</si>
  <si>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</si>
  <si>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</si>
  <si>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</si>
  <si>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</si>
  <si>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</si>
  <si>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</si>
  <si>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</si>
  <si>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</si>
  <si>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</si>
  <si>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</si>
  <si>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</si>
  <si>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</si>
  <si>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</si>
  <si>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</si>
  <si>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</si>
  <si>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</si>
  <si>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</si>
  <si>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</si>
  <si>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</si>
  <si>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</si>
  <si>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</si>
  <si>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</si>
  <si>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</si>
  <si>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</si>
  <si>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</si>
  <si>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</si>
  <si>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</si>
  <si>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</si>
  <si>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</si>
  <si>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</si>
  <si>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</si>
  <si>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</si>
  <si>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</si>
  <si>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</si>
  <si>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</si>
  <si>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</si>
  <si>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</si>
  <si>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</si>
  <si>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</si>
  <si>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</si>
  <si>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</si>
  <si>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</si>
  <si>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</si>
  <si>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</si>
  <si>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</si>
  <si>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</si>
  <si>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</si>
  <si>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</si>
  <si>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</si>
  <si>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</si>
  <si>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</si>
  <si>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</si>
  <si>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</si>
  <si>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</si>
  <si>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</si>
  <si>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</si>
  <si>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</si>
  <si>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</si>
  <si>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</si>
  <si>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</si>
  <si>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</si>
  <si>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</si>
  <si>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</si>
  <si>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</si>
  <si>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</si>
  <si>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</si>
  <si>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</si>
  <si>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</si>
  <si>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</si>
  <si>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</si>
  <si>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</si>
  <si>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</si>
  <si>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</si>
  <si>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</si>
  <si>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</si>
  <si>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</si>
  <si>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</si>
  <si>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</si>
  <si>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</si>
  <si>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</si>
  <si>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</si>
  <si>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</si>
  <si>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</si>
  <si>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</si>
  <si>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</si>
  <si>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</si>
  <si>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</si>
  <si>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</si>
  <si>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</si>
  <si>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</si>
  <si>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</si>
  <si>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</si>
  <si>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</si>
  <si>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</si>
  <si>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</si>
  <si>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</si>
  <si>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</si>
  <si>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</si>
  <si>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</si>
  <si>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</si>
  <si>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</si>
  <si>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</si>
  <si>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</si>
  <si>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</si>
  <si>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</si>
  <si>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</si>
  <si>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</si>
  <si>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</si>
  <si>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</si>
  <si>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</si>
  <si>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</si>
  <si>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</si>
  <si>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</si>
  <si>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</si>
  <si>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</si>
  <si>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</si>
  <si>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</si>
  <si>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</si>
  <si>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</si>
  <si>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</si>
  <si>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</si>
  <si>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</si>
  <si>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</si>
  <si>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</si>
  <si>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</si>
  <si>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</si>
  <si>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</si>
  <si>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</si>
  <si>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</si>
  <si>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</si>
  <si>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</si>
  <si>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</si>
  <si>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</si>
  <si>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</si>
  <si>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</si>
  <si>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</si>
  <si>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</si>
  <si>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</si>
  <si>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</si>
  <si>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</si>
  <si>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</si>
  <si>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</si>
  <si>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</si>
  <si>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</si>
  <si>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</si>
  <si>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</si>
  <si>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</si>
  <si>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</si>
  <si>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</si>
  <si>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</si>
  <si>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</si>
  <si>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</si>
  <si>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</si>
  <si>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</si>
  <si>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</si>
  <si>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</si>
  <si>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</si>
  <si>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</si>
  <si>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</si>
  <si>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</si>
  <si>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</si>
  <si>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</si>
  <si>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</si>
  <si>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</si>
  <si>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</si>
  <si>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</si>
  <si>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</si>
  <si>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</si>
  <si>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</si>
  <si>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</si>
  <si>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</si>
  <si>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</si>
  <si>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</si>
  <si>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</si>
  <si>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</si>
  <si>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</si>
  <si>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</si>
  <si>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</si>
  <si>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</si>
  <si>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</si>
  <si>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</si>
  <si>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</si>
  <si>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</si>
  <si>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</si>
  <si>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</si>
  <si>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</si>
  <si>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</si>
  <si>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</si>
  <si>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</si>
  <si>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</si>
  <si>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</si>
  <si>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</si>
  <si>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</si>
  <si>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</si>
  <si>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</si>
  <si>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</si>
  <si>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</si>
  <si>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</si>
  <si>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</si>
  <si>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</si>
  <si>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</si>
  <si>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</si>
  <si>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</si>
  <si>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</si>
  <si>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</si>
  <si>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</si>
  <si>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</si>
  <si>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</si>
  <si>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</si>
  <si>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</si>
  <si>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</si>
  <si>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</si>
  <si>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</si>
  <si>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</si>
  <si>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</si>
  <si>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</si>
  <si>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</si>
  <si>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</si>
  <si>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</si>
  <si>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</si>
  <si>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</si>
  <si>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</si>
  <si>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</si>
  <si>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</si>
  <si>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</si>
  <si>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</si>
  <si>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</si>
  <si>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</si>
  <si>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</si>
  <si>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</si>
  <si>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</si>
  <si>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</si>
  <si>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</si>
  <si>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</si>
  <si>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</si>
  <si>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</si>
  <si>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</si>
  <si>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</si>
  <si>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</si>
  <si>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</si>
  <si>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</si>
  <si>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</si>
  <si>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</si>
  <si>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</si>
  <si>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</si>
  <si>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</si>
  <si>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</si>
  <si>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</si>
  <si>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</si>
  <si>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</si>
  <si>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</si>
  <si>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</si>
  <si>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</si>
  <si>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</si>
  <si>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</si>
  <si>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</si>
  <si>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</si>
  <si>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</si>
  <si>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</si>
  <si>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</si>
  <si>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</si>
  <si>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</si>
  <si>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</si>
  <si>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</si>
  <si>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</si>
  <si>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</si>
  <si>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</si>
  <si>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</si>
  <si>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</si>
  <si>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</si>
  <si>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</si>
  <si>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</si>
  <si>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</si>
  <si>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</si>
  <si>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</si>
  <si>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</si>
  <si>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</si>
  <si>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</si>
  <si>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</si>
  <si>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</si>
  <si>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</si>
  <si>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</si>
  <si>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</si>
  <si>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</si>
  <si>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</si>
  <si>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</si>
  <si>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</si>
  <si>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</si>
  <si>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</si>
  <si>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</si>
  <si>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</si>
  <si>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</si>
  <si>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</si>
  <si>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</si>
  <si>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</si>
  <si>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</si>
  <si>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</si>
  <si>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</si>
  <si>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</si>
  <si>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</si>
  <si>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</si>
  <si>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</si>
  <si>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</si>
  <si>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</si>
  <si>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</si>
  <si>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</si>
  <si>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</si>
  <si>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</si>
  <si>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</si>
  <si>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</si>
  <si>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</si>
  <si>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</si>
  <si>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</si>
  <si>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</si>
  <si>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</si>
  <si>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</si>
  <si>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</si>
  <si>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</si>
  <si>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</si>
  <si>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</si>
  <si>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</si>
  <si>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</si>
  <si>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</si>
  <si>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</si>
  <si>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</si>
  <si>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</si>
  <si>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</si>
  <si>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</si>
  <si>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</si>
  <si>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</si>
  <si>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</si>
  <si>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</si>
  <si>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</si>
  <si>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</si>
  <si>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</si>
  <si>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</si>
  <si>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</si>
  <si>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</si>
  <si>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</si>
  <si>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</si>
  <si>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</si>
  <si>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</si>
  <si>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</si>
  <si>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</si>
  <si>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</si>
  <si>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</si>
  <si>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</si>
  <si>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</si>
  <si>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</si>
  <si>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</si>
  <si>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</si>
  <si>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</si>
  <si>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</si>
  <si>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</si>
  <si>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</si>
  <si>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</si>
  <si>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</si>
  <si>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</si>
  <si>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</si>
  <si>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</si>
  <si>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</si>
  <si>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</si>
  <si>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</si>
  <si>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</si>
  <si>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</si>
  <si>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</si>
  <si>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</si>
  <si>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</si>
  <si>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</si>
  <si>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</si>
  <si>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</si>
  <si>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</si>
  <si>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</si>
  <si>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</si>
  <si>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</si>
  <si>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</si>
  <si>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</si>
  <si>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</si>
  <si>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</si>
  <si>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</si>
  <si>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</si>
  <si>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</si>
  <si>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</si>
  <si>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</si>
  <si>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</si>
  <si>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</si>
  <si>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</si>
  <si>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</si>
  <si>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</si>
  <si>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</si>
  <si>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</si>
  <si>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</si>
  <si>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</si>
  <si>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</si>
  <si>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</si>
  <si>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</si>
  <si>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</si>
  <si>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</si>
  <si>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</si>
  <si>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</si>
  <si>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</si>
  <si>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</si>
  <si>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</si>
  <si>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</si>
  <si>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</si>
  <si>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</si>
  <si>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</si>
  <si>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</si>
  <si>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</si>
  <si>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</si>
  <si>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</si>
  <si>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</si>
  <si>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</si>
  <si>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</si>
  <si>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</si>
  <si>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</si>
  <si>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</si>
  <si>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</si>
  <si>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</si>
  <si>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</si>
  <si>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</si>
  <si>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</si>
  <si>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</si>
  <si>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</si>
  <si>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</si>
  <si>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</si>
  <si>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</si>
  <si>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</si>
  <si>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</si>
  <si>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</si>
  <si>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</si>
  <si>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</si>
  <si>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</si>
  <si>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</si>
  <si>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</si>
  <si>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</si>
  <si>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</si>
  <si>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</si>
  <si>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</si>
  <si>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</si>
  <si>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</si>
  <si>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</si>
  <si>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</si>
  <si>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</si>
  <si>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</si>
  <si>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</si>
  <si>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</si>
  <si>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</si>
  <si>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</si>
  <si>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</si>
  <si>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</si>
  <si>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</si>
  <si>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</si>
  <si>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</si>
  <si>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</si>
  <si>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</si>
  <si>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</si>
  <si>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</si>
  <si>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</si>
  <si>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</si>
  <si>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</si>
  <si>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</si>
  <si>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</si>
  <si>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</si>
  <si>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</si>
  <si>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</si>
  <si>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</si>
  <si>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</si>
  <si>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</si>
  <si>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</si>
  <si>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</si>
  <si>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</si>
  <si>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</si>
  <si>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</si>
  <si>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</si>
  <si>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</si>
  <si>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</si>
  <si>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</si>
  <si>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</si>
  <si>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</si>
  <si>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</si>
  <si>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</si>
  <si>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</si>
  <si>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</si>
  <si>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</si>
  <si>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</si>
  <si>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</si>
  <si>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</si>
  <si>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</si>
  <si>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</si>
  <si>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</si>
  <si>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</si>
  <si>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</si>
  <si>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</si>
  <si>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</si>
  <si>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</si>
  <si>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</si>
  <si>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</si>
  <si>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</si>
  <si>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</si>
  <si>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</si>
  <si>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</si>
  <si>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</si>
  <si>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</si>
  <si>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</si>
  <si>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</si>
  <si>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</si>
  <si>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</si>
  <si>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</si>
  <si>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</si>
  <si>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</si>
  <si>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</si>
  <si>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</si>
  <si>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</si>
  <si>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</si>
  <si>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</si>
  <si>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</si>
  <si>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</si>
  <si>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</si>
  <si>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</si>
  <si>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</si>
  <si>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</si>
  <si>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</si>
  <si>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</si>
  <si>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</si>
  <si>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</si>
  <si>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</si>
  <si>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</si>
  <si>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</si>
  <si>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</si>
  <si>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</si>
  <si>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</si>
  <si>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</si>
  <si>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</si>
  <si>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</si>
  <si>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</si>
  <si>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</si>
  <si>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</si>
  <si>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</si>
  <si>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</si>
  <si>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</si>
  <si>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</si>
  <si>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</si>
  <si>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</si>
  <si>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</si>
  <si>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</si>
  <si>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</si>
  <si>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</si>
  <si>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</si>
  <si>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</si>
  <si>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</si>
  <si>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</si>
  <si>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</si>
  <si>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</si>
  <si>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</si>
  <si>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</si>
  <si>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</si>
  <si>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</si>
  <si>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</si>
  <si>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</si>
  <si>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</si>
  <si>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</si>
  <si>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</si>
  <si>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</si>
  <si>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</si>
  <si>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</si>
  <si>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</si>
  <si>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</si>
  <si>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</si>
  <si>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</si>
  <si>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</si>
  <si>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</si>
  <si>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</si>
  <si>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</si>
  <si>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</si>
  <si>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</si>
  <si>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</si>
  <si>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</si>
  <si>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</si>
  <si>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</si>
  <si>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</si>
  <si>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</si>
  <si>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</si>
  <si>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</si>
  <si>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</si>
  <si>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</si>
  <si>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</si>
  <si>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</si>
  <si>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</si>
  <si>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</si>
  <si>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</si>
  <si>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</si>
  <si>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</si>
  <si>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</si>
  <si>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</si>
  <si>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</si>
  <si>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</si>
  <si>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</si>
  <si>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</si>
  <si>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</si>
  <si>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</si>
  <si>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</si>
  <si>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</si>
  <si>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</si>
  <si>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</si>
  <si>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</si>
  <si>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</si>
  <si>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</si>
  <si>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</si>
  <si>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</si>
  <si>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</si>
  <si>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</si>
  <si>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</si>
  <si>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</si>
  <si>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</si>
  <si>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</si>
  <si>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</si>
  <si>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</si>
  <si>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</si>
  <si>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</si>
  <si>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</si>
  <si>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</si>
  <si>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</si>
  <si>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</si>
  <si>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</si>
  <si>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</si>
  <si>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</si>
  <si>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</si>
  <si>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</si>
  <si>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</si>
  <si>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</si>
  <si>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</si>
  <si>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</si>
  <si>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</si>
  <si>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</si>
  <si>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</si>
  <si>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</si>
  <si>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</si>
  <si>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</si>
  <si>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</si>
  <si>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</si>
  <si>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</si>
  <si>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</si>
  <si>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</si>
  <si>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</si>
  <si>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</si>
  <si>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</si>
  <si>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</si>
  <si>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</si>
  <si>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</si>
  <si>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</si>
  <si>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</si>
  <si>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</si>
  <si>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</si>
  <si>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</si>
  <si>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</si>
  <si>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</si>
  <si>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</si>
  <si>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</si>
  <si>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</si>
  <si>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</si>
  <si>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</si>
  <si>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</si>
  <si>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</si>
  <si>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</si>
  <si>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</si>
  <si>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</si>
  <si>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</si>
  <si>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</si>
  <si>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</si>
  <si>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</si>
  <si>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</si>
  <si>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</si>
  <si>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</si>
  <si>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</si>
  <si>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</si>
  <si>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</si>
  <si>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</si>
  <si>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</si>
  <si>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</si>
  <si>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</si>
  <si>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</si>
  <si>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</si>
  <si>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</si>
  <si>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</si>
  <si>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</si>
  <si>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</si>
  <si>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</si>
  <si>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</si>
  <si>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</si>
  <si>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</si>
  <si>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</si>
  <si>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</si>
  <si>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</si>
  <si>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</si>
  <si>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</si>
  <si>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</si>
  <si>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</si>
  <si>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</si>
  <si>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</si>
  <si>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</si>
  <si>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</si>
  <si>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</si>
  <si>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</si>
  <si>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</si>
  <si>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</si>
  <si>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</si>
  <si>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</si>
  <si>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</si>
  <si>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</si>
  <si>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</si>
  <si>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</si>
  <si>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</si>
  <si>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</si>
  <si>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</si>
  <si>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</si>
  <si>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</si>
  <si>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</si>
  <si>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</si>
  <si>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</si>
  <si>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</si>
  <si>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</si>
  <si>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</si>
  <si>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</si>
  <si>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</si>
  <si>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</si>
  <si>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</si>
  <si>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</si>
  <si>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</si>
  <si>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</si>
  <si>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</si>
  <si>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</si>
  <si>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</si>
  <si>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</si>
  <si>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</si>
  <si>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</si>
  <si>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</si>
  <si>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</si>
  <si>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</si>
  <si>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</si>
  <si>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</si>
  <si>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</si>
  <si>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</si>
  <si>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</si>
  <si>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</si>
  <si>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</si>
  <si>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</si>
  <si>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</si>
  <si>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</si>
  <si>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</si>
  <si>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</si>
  <si>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</si>
  <si>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</si>
  <si>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</si>
  <si>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</si>
  <si>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</si>
  <si>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</si>
  <si>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</si>
  <si>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</si>
  <si>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</si>
  <si>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</si>
  <si>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</si>
  <si>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</si>
  <si>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</si>
  <si>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</si>
  <si>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</si>
  <si>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</si>
  <si>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</si>
  <si>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</si>
  <si>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</si>
  <si>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</si>
  <si>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</si>
  <si>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</si>
  <si>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</si>
  <si>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</si>
  <si>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</si>
  <si>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</si>
  <si>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</si>
  <si>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</si>
  <si>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</si>
  <si>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</si>
  <si>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</si>
  <si>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</si>
  <si>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</si>
  <si>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</si>
  <si>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</si>
  <si>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</si>
  <si>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</si>
  <si>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</si>
  <si>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</si>
  <si>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</si>
  <si>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</si>
  <si>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</si>
  <si>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</si>
  <si>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</si>
  <si>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</si>
  <si>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</si>
  <si>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</si>
  <si>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</si>
  <si>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</si>
  <si>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</si>
  <si>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</si>
  <si>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</si>
  <si>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</si>
  <si>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</si>
  <si>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</si>
  <si>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</si>
  <si>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</si>
  <si>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</si>
  <si>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</si>
  <si>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</si>
  <si>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</si>
  <si>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</si>
  <si>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</si>
  <si>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</si>
  <si>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</si>
  <si>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</si>
  <si>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</si>
  <si>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</si>
  <si>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</si>
  <si>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</si>
  <si>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</si>
  <si>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</si>
  <si>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</si>
  <si>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</si>
  <si>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</si>
  <si>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</si>
  <si>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</si>
  <si>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</si>
  <si>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</si>
  <si>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</si>
  <si>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</si>
  <si>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</si>
  <si>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</si>
  <si>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</si>
  <si>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</si>
  <si>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</si>
  <si>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</si>
  <si>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</si>
  <si>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</si>
  <si>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</si>
  <si>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</si>
  <si>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</si>
  <si>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</si>
  <si>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</si>
  <si>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</si>
  <si>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</si>
  <si>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</si>
  <si>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</si>
  <si>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</si>
  <si>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</si>
  <si>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</si>
  <si>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</si>
  <si>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</si>
  <si>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</si>
  <si>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</si>
  <si>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</si>
  <si>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</si>
  <si>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</si>
  <si>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</si>
  <si>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</si>
  <si>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</si>
  <si>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</si>
  <si>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</si>
  <si>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</si>
  <si>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</si>
  <si>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</si>
  <si>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</si>
  <si>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</si>
  <si>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</si>
  <si>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</si>
  <si>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</si>
  <si>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</si>
  <si>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</si>
  <si>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</si>
  <si>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</si>
  <si>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</si>
  <si>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</si>
  <si>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</si>
  <si>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</si>
  <si>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</si>
  <si>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</si>
  <si>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</si>
  <si>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</si>
  <si>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</si>
  <si>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</si>
  <si>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</si>
  <si>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</si>
  <si>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</si>
  <si>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</si>
  <si>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</si>
  <si>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</si>
  <si>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</si>
  <si>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</si>
  <si>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</si>
  <si>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</si>
  <si>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</si>
  <si>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</si>
  <si>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</si>
  <si>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</si>
  <si>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</si>
  <si>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</si>
  <si>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</si>
  <si>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</si>
  <si>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</si>
  <si>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</si>
  <si>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</si>
  <si>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</si>
  <si>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</si>
  <si>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</si>
  <si>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</si>
  <si>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</si>
  <si>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</si>
  <si>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</si>
  <si>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</si>
  <si>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</si>
  <si>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</si>
  <si>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</si>
  <si>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</si>
  <si>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</si>
  <si>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</si>
  <si>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</si>
  <si>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</si>
  <si>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</si>
  <si>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</si>
  <si>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</si>
  <si>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</si>
  <si>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</si>
  <si>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</si>
  <si>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</si>
  <si>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</si>
  <si>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</si>
  <si>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</si>
  <si>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</si>
  <si>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</si>
  <si>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</si>
  <si>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</si>
  <si>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</si>
  <si>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</si>
  <si>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</si>
  <si>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</si>
  <si>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</si>
  <si>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</si>
  <si>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</si>
  <si>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</si>
  <si>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</si>
  <si>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</si>
  <si>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</si>
  <si>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</si>
  <si>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</si>
  <si>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</si>
  <si>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</si>
  <si>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</si>
  <si>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</si>
  <si>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</si>
  <si>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</si>
  <si>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</si>
  <si>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</si>
  <si>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</si>
  <si>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</si>
  <si>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</si>
  <si>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</si>
  <si>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</si>
  <si>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</si>
  <si>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</si>
  <si>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</si>
  <si>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</si>
  <si>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</si>
  <si>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</si>
  <si>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</si>
  <si>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</si>
  <si>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</si>
  <si>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</si>
  <si>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</si>
  <si>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</si>
  <si>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</si>
  <si>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</si>
  <si>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</si>
  <si>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</si>
  <si>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</si>
  <si>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</si>
  <si>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</si>
  <si>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</si>
  <si>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</si>
  <si>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</si>
  <si>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</si>
  <si>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</si>
  <si>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</si>
  <si>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</si>
  <si>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</si>
  <si>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</si>
  <si>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</si>
  <si>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</si>
  <si>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</si>
  <si>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</si>
  <si>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</si>
  <si>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</si>
  <si>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</si>
  <si>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</si>
  <si>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</si>
  <si>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</si>
  <si>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</si>
  <si>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</si>
  <si>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</si>
  <si>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</si>
  <si>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</si>
  <si>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</si>
  <si>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</si>
  <si>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</si>
  <si>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</si>
  <si>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</si>
  <si>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</si>
  <si>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</si>
  <si>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</si>
  <si>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</si>
  <si>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</si>
  <si>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</si>
  <si>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</si>
  <si>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</si>
  <si>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</si>
  <si>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</si>
  <si>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</si>
  <si>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</si>
  <si>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</si>
  <si>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</si>
  <si>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</si>
  <si>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</si>
  <si>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</si>
  <si>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</si>
  <si>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</si>
  <si>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</si>
  <si>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</si>
  <si>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</si>
  <si>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</si>
  <si>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</si>
  <si>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</si>
  <si>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</si>
  <si>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</si>
  <si>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</si>
  <si>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</si>
  <si>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</si>
  <si>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</si>
  <si>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</si>
  <si>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</si>
  <si>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</si>
  <si>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</si>
  <si>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</si>
  <si>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</si>
  <si>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</si>
  <si>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</si>
  <si>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</si>
  <si>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</si>
  <si>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</si>
  <si>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</si>
  <si>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</si>
  <si>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</si>
  <si>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</si>
  <si>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</si>
  <si>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</si>
  <si>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</si>
  <si>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</si>
  <si>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</si>
  <si>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</si>
  <si>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</si>
  <si>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</si>
  <si>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</si>
  <si>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</si>
  <si>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</si>
  <si>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</si>
  <si>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</si>
  <si>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</si>
  <si>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</si>
  <si>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</si>
  <si>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</si>
  <si>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</si>
  <si>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</si>
  <si>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</si>
  <si>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</si>
  <si>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</si>
  <si>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</si>
  <si>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</si>
  <si>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</si>
  <si>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</si>
  <si>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</si>
  <si>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</si>
  <si>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</si>
  <si>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</si>
  <si>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</si>
  <si>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</si>
  <si>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</si>
  <si>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</si>
  <si>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</si>
  <si>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</si>
  <si>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</si>
  <si>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</si>
  <si>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</si>
  <si>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</si>
  <si>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</si>
  <si>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</si>
  <si>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</si>
  <si>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</si>
  <si>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</si>
  <si>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</si>
  <si>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</si>
  <si>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</si>
  <si>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</si>
  <si>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</si>
  <si>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</si>
  <si>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</si>
  <si>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</si>
  <si>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</si>
  <si>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</si>
  <si>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</si>
  <si>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</si>
  <si>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</si>
  <si>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</si>
  <si>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</si>
  <si>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</si>
  <si>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</si>
  <si>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</si>
  <si>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</si>
  <si>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</si>
  <si>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</si>
  <si>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</si>
  <si>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</si>
  <si>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</si>
  <si>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</si>
  <si>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</si>
  <si>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</si>
  <si>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</si>
  <si>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</si>
  <si>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</si>
  <si>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</si>
  <si>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</si>
  <si>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</si>
  <si>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</si>
  <si>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</si>
  <si>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</si>
  <si>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</si>
  <si>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</si>
  <si>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</si>
  <si>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</si>
  <si>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</si>
  <si>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</si>
  <si>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</si>
  <si>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</si>
  <si>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</si>
  <si>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</si>
  <si>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</si>
  <si>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</si>
  <si>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</si>
  <si>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</si>
  <si>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</si>
  <si>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</si>
  <si>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</si>
  <si>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</si>
  <si>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</si>
  <si>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</si>
  <si>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</si>
  <si>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</si>
  <si>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</si>
  <si>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</si>
  <si>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</si>
  <si>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</si>
  <si>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</si>
  <si>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</si>
  <si>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</si>
  <si>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</si>
  <si>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</si>
  <si>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</si>
  <si>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</si>
  <si>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</si>
  <si>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</si>
  <si>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</si>
  <si>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</si>
  <si>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</si>
  <si>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</si>
  <si>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</si>
  <si>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</si>
  <si>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</si>
  <si>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</si>
  <si>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</si>
  <si>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</si>
  <si>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</si>
  <si>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</si>
  <si>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</si>
  <si>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</si>
  <si>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</si>
  <si>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</si>
  <si>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</si>
  <si>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</si>
  <si>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</si>
  <si>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</si>
  <si>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</si>
  <si>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</si>
  <si>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</si>
  <si>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</si>
  <si>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</si>
  <si>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</si>
  <si>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</si>
  <si>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</si>
  <si>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</si>
  <si>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</si>
  <si>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</si>
  <si>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</si>
  <si>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</si>
  <si>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</si>
  <si>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</si>
  <si>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</si>
  <si>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</si>
  <si>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</si>
  <si>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</si>
  <si>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</si>
  <si>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</si>
  <si>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</si>
  <si>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</si>
  <si>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</si>
  <si>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</si>
  <si>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</si>
  <si>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</si>
  <si>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</si>
  <si>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</si>
  <si>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</si>
  <si>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</si>
  <si>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</si>
  <si>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</si>
  <si>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</si>
  <si>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</si>
  <si>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</si>
  <si>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</si>
  <si>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</si>
  <si>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</si>
  <si>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</si>
  <si>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</si>
  <si>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</si>
  <si>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</si>
  <si>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</si>
  <si>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</si>
  <si>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</si>
  <si>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</si>
  <si>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</si>
  <si>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</si>
  <si>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</si>
  <si>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</si>
  <si>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</si>
  <si>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</si>
  <si>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</si>
  <si>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</si>
  <si>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</si>
  <si>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</si>
  <si>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</si>
  <si>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</si>
  <si>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</si>
  <si>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</si>
  <si>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</si>
  <si>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</si>
  <si>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</si>
  <si>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</si>
  <si>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</si>
  <si>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</si>
  <si>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</si>
  <si>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</si>
  <si>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</si>
  <si>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</si>
  <si>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</si>
  <si>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</si>
  <si>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</si>
  <si>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</si>
  <si>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</si>
  <si>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</si>
  <si>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</si>
  <si>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</si>
  <si>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</si>
  <si>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</si>
  <si>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</si>
  <si>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</si>
  <si>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</si>
  <si>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</si>
  <si>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</si>
  <si>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</si>
  <si>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</si>
  <si>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</si>
  <si>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</si>
  <si>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</si>
  <si>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</si>
  <si>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</si>
  <si>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</si>
  <si>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</si>
  <si>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</si>
  <si>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</si>
  <si>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</si>
  <si>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</si>
  <si>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</si>
  <si>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</si>
  <si>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</si>
  <si>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</si>
  <si>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</si>
  <si>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</si>
  <si>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</si>
  <si>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</si>
  <si>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</si>
  <si>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</si>
  <si>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</si>
  <si>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</si>
  <si>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</si>
  <si>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</si>
  <si>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</si>
  <si>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</si>
  <si>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</si>
  <si>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</si>
  <si>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</si>
  <si>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</si>
  <si>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</si>
  <si>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</si>
  <si>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</si>
  <si>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</si>
  <si>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</si>
  <si>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</si>
  <si>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</si>
  <si>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</si>
  <si>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</si>
  <si>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</si>
  <si>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</si>
  <si>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</si>
  <si>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</si>
  <si>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</si>
  <si>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</si>
  <si>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</si>
  <si>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</si>
  <si>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</si>
  <si>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</si>
  <si>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</si>
  <si>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</si>
  <si>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</si>
  <si>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</si>
  <si>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</si>
  <si>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</si>
  <si>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</si>
  <si>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</si>
  <si>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</si>
  <si>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</si>
  <si>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</si>
  <si>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</si>
  <si>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</si>
  <si>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</si>
  <si>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</si>
  <si>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</si>
  <si>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</si>
  <si>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</si>
  <si>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</si>
  <si>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</si>
  <si>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</si>
  <si>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</si>
  <si>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</si>
  <si>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</si>
  <si>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</si>
  <si>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</si>
  <si>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</si>
  <si>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</si>
  <si>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</si>
  <si>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</si>
  <si>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</si>
  <si>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</si>
  <si>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</si>
  <si>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</si>
  <si>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</si>
  <si>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</si>
  <si>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</si>
  <si>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</si>
  <si>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</si>
  <si>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</si>
  <si>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</si>
  <si>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</si>
  <si>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</si>
  <si>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</si>
  <si>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</si>
  <si>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</si>
  <si>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</si>
  <si>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</si>
  <si>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</si>
  <si>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</si>
  <si>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</si>
  <si>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</si>
  <si>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</si>
  <si>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</si>
  <si>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</si>
  <si>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</si>
  <si>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</si>
  <si>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</si>
  <si>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</si>
  <si>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</si>
  <si>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</si>
  <si>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</si>
  <si>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</si>
  <si>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</si>
  <si>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</si>
  <si>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</si>
  <si>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</si>
  <si>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</si>
  <si>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</si>
  <si>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</si>
  <si>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</si>
  <si>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</si>
  <si>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</si>
  <si>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</si>
  <si>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</si>
  <si>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</si>
  <si>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</si>
  <si>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</si>
  <si>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</si>
  <si>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</si>
  <si>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</si>
  <si>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</si>
  <si>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</si>
  <si>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</si>
  <si>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</si>
  <si>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</si>
  <si>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</si>
  <si>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</si>
  <si>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</si>
  <si>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</si>
  <si>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</si>
  <si>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</si>
  <si>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</si>
  <si>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</si>
  <si>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</si>
  <si>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</si>
  <si>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</si>
  <si>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</si>
  <si>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</si>
  <si>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</si>
  <si>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</si>
  <si>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</si>
  <si>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</si>
  <si>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</si>
  <si>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</si>
  <si>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</si>
  <si>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</si>
  <si>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</si>
  <si>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</si>
  <si>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</si>
  <si>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</si>
  <si>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</si>
  <si>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</si>
  <si>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</si>
  <si>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</si>
  <si>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</si>
  <si>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</si>
  <si>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</si>
  <si>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</si>
  <si>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</si>
  <si>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</si>
  <si>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</si>
  <si>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</si>
  <si>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</si>
  <si>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</si>
  <si>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</si>
  <si>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</si>
  <si>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</si>
  <si>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</si>
  <si>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</si>
  <si>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</si>
  <si>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</si>
  <si>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</si>
  <si>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</si>
  <si>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</si>
  <si>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</si>
  <si>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</si>
  <si>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</si>
  <si>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</si>
  <si>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</si>
  <si>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</si>
  <si>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</si>
  <si>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</si>
  <si>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</si>
  <si>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</si>
  <si>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</si>
  <si>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</si>
  <si>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</si>
  <si>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</si>
  <si>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</si>
  <si>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</si>
  <si>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</si>
  <si>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</si>
  <si>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</si>
  <si>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</si>
  <si>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</si>
  <si>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</si>
  <si>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</si>
  <si>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</si>
  <si>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</si>
  <si>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</si>
  <si>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</si>
  <si>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</si>
  <si>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</si>
  <si>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</si>
  <si>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</si>
  <si>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</si>
  <si>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</si>
  <si>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</si>
  <si>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</si>
  <si>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</si>
  <si>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</si>
  <si>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</si>
  <si>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</si>
  <si>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</si>
  <si>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</si>
  <si>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</si>
  <si>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</si>
  <si>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</si>
  <si>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</si>
  <si>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</si>
  <si>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</si>
  <si>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</si>
  <si>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</si>
  <si>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</si>
  <si>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</si>
  <si>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</si>
  <si>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</si>
  <si>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</si>
  <si>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</si>
  <si>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</si>
  <si>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</si>
  <si>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</si>
  <si>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</si>
  <si>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</si>
  <si>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</si>
  <si>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</si>
  <si>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</si>
  <si>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</si>
  <si>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</si>
  <si>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</si>
  <si>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</si>
  <si>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</si>
  <si>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</si>
  <si>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</si>
  <si>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</si>
  <si>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</si>
  <si>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</si>
  <si>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</si>
  <si>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</si>
  <si>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</si>
  <si>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</si>
  <si>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</si>
  <si>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</si>
  <si>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</si>
  <si>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</si>
  <si>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</si>
  <si>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</si>
  <si>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</si>
  <si>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</si>
  <si>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</si>
  <si>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</si>
  <si>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</si>
  <si>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</si>
  <si>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</si>
  <si>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</si>
  <si>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</si>
  <si>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</si>
  <si>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</si>
  <si>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</si>
  <si>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</si>
  <si>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</si>
  <si>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</si>
  <si>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</si>
  <si>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</si>
  <si>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</si>
  <si>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</si>
  <si>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</si>
  <si>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</si>
  <si>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</si>
  <si>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</si>
  <si>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</si>
  <si>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</si>
  <si>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</si>
  <si>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</si>
  <si>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</si>
  <si>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</si>
  <si>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</si>
  <si>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</si>
  <si>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</si>
  <si>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</si>
  <si>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</si>
  <si>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</si>
  <si>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</si>
  <si>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</si>
  <si>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</si>
  <si>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</si>
  <si>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</si>
  <si>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</si>
  <si>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</si>
  <si>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</si>
  <si>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</si>
  <si>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</si>
  <si>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</si>
  <si>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</si>
  <si>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</si>
  <si>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</si>
  <si>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</si>
  <si>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</si>
  <si>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</si>
  <si>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</si>
  <si>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</si>
  <si>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</si>
  <si>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</si>
  <si>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</si>
  <si>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</si>
  <si>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</si>
  <si>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</si>
  <si>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</si>
  <si>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</si>
  <si>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</si>
  <si>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</si>
  <si>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</si>
  <si>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</si>
  <si>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</si>
  <si>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</si>
  <si>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</si>
  <si>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</si>
  <si>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</si>
  <si>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</si>
  <si>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</si>
  <si>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</si>
  <si>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</si>
  <si>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</si>
  <si>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</si>
  <si>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</si>
  <si>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</si>
  <si>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</si>
  <si>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</si>
  <si>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</si>
  <si>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</si>
  <si>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</si>
  <si>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</si>
  <si>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</si>
  <si>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</si>
  <si>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</si>
  <si>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</si>
  <si>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</si>
  <si>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</si>
  <si>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</si>
  <si>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</si>
  <si>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</si>
  <si>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</si>
  <si>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</si>
  <si>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</si>
  <si>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</si>
  <si>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</si>
  <si>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</si>
  <si>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</si>
  <si>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</si>
  <si>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</si>
  <si>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</si>
  <si>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</si>
  <si>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</si>
  <si>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</si>
  <si>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</si>
  <si>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</si>
  <si>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</si>
  <si>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</si>
  <si>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</si>
  <si>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</si>
  <si>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</si>
  <si>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</si>
  <si>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</si>
  <si>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</si>
  <si>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</si>
  <si>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</si>
  <si>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</si>
  <si>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</si>
  <si>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</si>
  <si>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</si>
  <si>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</si>
  <si>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</si>
  <si>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</si>
  <si>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</si>
  <si>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</si>
  <si>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</si>
  <si>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</si>
  <si>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</si>
  <si>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</si>
  <si>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</si>
  <si>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</si>
  <si>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</si>
  <si>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</si>
  <si>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</si>
  <si>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</si>
  <si>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</si>
  <si>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</si>
  <si>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</si>
  <si>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</si>
  <si>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</si>
  <si>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</si>
  <si>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</si>
  <si>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</si>
  <si>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</si>
  <si>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</si>
  <si>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</si>
  <si>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</si>
  <si>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</si>
  <si>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</si>
  <si>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</si>
  <si>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</si>
  <si>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</si>
  <si>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</si>
  <si>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</si>
  <si>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</si>
  <si>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</si>
  <si>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</si>
  <si>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</si>
  <si>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</si>
  <si>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</si>
  <si>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</si>
  <si>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</si>
  <si>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</si>
  <si>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</si>
  <si>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</si>
  <si>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</si>
  <si>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</si>
  <si>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</si>
  <si>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</si>
  <si>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</si>
  <si>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</si>
  <si>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</si>
  <si>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</si>
  <si>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</si>
  <si>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</si>
  <si>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</si>
  <si>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</si>
  <si>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</si>
  <si>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</si>
  <si>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</si>
  <si>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</si>
  <si>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</si>
  <si>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</si>
  <si>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</si>
  <si>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</si>
  <si>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</si>
  <si>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</si>
  <si>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</si>
  <si>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</si>
  <si>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</si>
  <si>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</si>
  <si>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</si>
  <si>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</si>
  <si>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</si>
  <si>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</si>
  <si>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</si>
  <si>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</si>
  <si>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</si>
  <si>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</si>
  <si>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</si>
  <si>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</si>
  <si>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</si>
  <si>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</si>
  <si>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</si>
  <si>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</si>
  <si>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</si>
  <si>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</si>
  <si>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</si>
  <si>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</si>
  <si>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</si>
  <si>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</si>
  <si>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</si>
  <si>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</si>
  <si>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</si>
  <si>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</si>
  <si>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</si>
  <si>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</si>
  <si>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</si>
  <si>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</si>
  <si>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</si>
  <si>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</si>
  <si>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</si>
  <si>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</si>
  <si>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</si>
  <si>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</si>
  <si>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</si>
  <si>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</si>
  <si>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</si>
  <si>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</si>
  <si>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</si>
  <si>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</si>
  <si>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</si>
  <si>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</si>
  <si>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</si>
  <si>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</si>
  <si>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</si>
  <si>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</si>
  <si>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</si>
  <si>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</si>
  <si>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</si>
  <si>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</si>
  <si>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</si>
  <si>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</si>
  <si>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</si>
  <si>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</si>
  <si>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</si>
  <si>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</si>
  <si>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</si>
  <si>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</si>
  <si>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</si>
  <si>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</si>
  <si>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</si>
  <si>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</si>
  <si>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</si>
  <si>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</si>
  <si>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</si>
  <si>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</si>
  <si>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</si>
  <si>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</si>
  <si>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</si>
  <si>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</si>
  <si>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</si>
  <si>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</si>
  <si>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</si>
  <si>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</si>
  <si>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</si>
  <si>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</si>
  <si>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</si>
  <si>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</si>
  <si>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</si>
  <si>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</si>
  <si>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</si>
  <si>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</si>
  <si>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</si>
  <si>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</si>
  <si>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</si>
  <si>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</si>
  <si>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</si>
  <si>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</si>
  <si>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</si>
  <si>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</si>
  <si>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</si>
  <si>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</si>
  <si>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</si>
  <si>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</si>
  <si>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</si>
  <si>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</si>
  <si>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</si>
  <si>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</si>
  <si>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</si>
  <si>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</si>
  <si>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</si>
  <si>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</si>
  <si>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</si>
  <si>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</si>
  <si>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</si>
  <si>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</si>
  <si>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</si>
  <si>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</si>
  <si>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</si>
  <si>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</si>
  <si>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</si>
  <si>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</si>
  <si>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</si>
  <si>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</si>
  <si>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</si>
  <si>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</si>
  <si>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</si>
  <si>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</si>
  <si>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</si>
  <si>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</si>
  <si>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</si>
  <si>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</si>
  <si>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</si>
  <si>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</si>
  <si>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</si>
  <si>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</si>
  <si>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</si>
  <si>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</si>
  <si>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</si>
  <si>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</si>
  <si>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</si>
  <si>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</si>
  <si>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</si>
  <si>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</si>
  <si>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</si>
  <si>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</si>
  <si>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</si>
  <si>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</si>
  <si>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</si>
  <si>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</si>
  <si>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</si>
  <si>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</si>
  <si>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</si>
  <si>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</si>
  <si>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</si>
  <si>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</si>
  <si>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</si>
  <si>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</si>
  <si>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</si>
  <si>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</si>
  <si>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</si>
  <si>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</si>
  <si>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</si>
  <si>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</si>
  <si>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</si>
  <si>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</si>
  <si>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</si>
  <si>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</si>
  <si>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</si>
  <si>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</si>
  <si>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</si>
  <si>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</si>
  <si>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</si>
  <si>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</si>
  <si>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</si>
  <si>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</si>
  <si>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</si>
  <si>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</si>
  <si>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</si>
  <si>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</si>
  <si>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</si>
  <si>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</si>
  <si>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</si>
  <si>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</si>
  <si>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</si>
  <si>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</si>
  <si>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</si>
  <si>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</si>
  <si>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</si>
  <si>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</si>
  <si>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</si>
  <si>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</si>
  <si>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</si>
  <si>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</si>
  <si>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</si>
  <si>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</si>
  <si>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</si>
  <si>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</si>
  <si>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</si>
  <si>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</si>
  <si>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</si>
  <si>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</si>
  <si>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</si>
  <si>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</si>
  <si>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</si>
  <si>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</si>
  <si>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</si>
  <si>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</si>
  <si>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</si>
  <si>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</si>
  <si>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</si>
  <si>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</si>
  <si>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</si>
  <si>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</si>
  <si>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</si>
  <si>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</si>
  <si>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</si>
  <si>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</si>
  <si>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</si>
  <si>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</si>
  <si>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</si>
  <si>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</si>
  <si>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</si>
  <si>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</si>
  <si>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</si>
  <si>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</si>
  <si>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</si>
  <si>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</si>
  <si>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</si>
  <si>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</si>
  <si>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</si>
  <si>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</si>
  <si>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</si>
  <si>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</si>
  <si>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</si>
  <si>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</si>
  <si>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</si>
  <si>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</si>
  <si>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</si>
  <si>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</si>
  <si>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</si>
  <si>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</si>
  <si>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</si>
  <si>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</si>
  <si>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</si>
  <si>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</si>
  <si>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</si>
  <si>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</si>
  <si>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</si>
  <si>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</si>
  <si>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</si>
  <si>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</si>
  <si>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</si>
  <si>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</si>
  <si>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</si>
  <si>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</si>
  <si>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</si>
  <si>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</si>
  <si>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</si>
  <si>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</si>
  <si>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</si>
  <si>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</si>
  <si>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</si>
  <si>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</si>
  <si>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</si>
  <si>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</si>
  <si>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</si>
  <si>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</si>
  <si>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</si>
  <si>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</si>
  <si>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</si>
  <si>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</si>
  <si>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</si>
  <si>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</si>
  <si>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</si>
  <si>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</si>
  <si>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</si>
  <si>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</si>
  <si>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</si>
  <si>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</si>
  <si>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</si>
  <si>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</si>
  <si>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</si>
  <si>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</si>
  <si>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</si>
  <si>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</si>
  <si>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</si>
  <si>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</si>
  <si>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</si>
  <si>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</si>
  <si>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</si>
  <si>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</si>
  <si>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</si>
  <si>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</si>
  <si>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</si>
  <si>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</si>
  <si>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</si>
  <si>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</si>
  <si>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</si>
  <si>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</si>
  <si>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</si>
  <si>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</si>
  <si>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</si>
  <si>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</si>
  <si>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</si>
  <si>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</si>
  <si>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</si>
  <si>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</si>
  <si>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</si>
  <si>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</si>
  <si>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</si>
  <si>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</si>
  <si>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</si>
  <si>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</si>
  <si>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</si>
  <si>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</si>
  <si>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</si>
  <si>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</si>
  <si>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</si>
  <si>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</si>
  <si>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</si>
  <si>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</si>
  <si>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</si>
  <si>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</si>
  <si>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</si>
  <si>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</si>
  <si>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</si>
  <si>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</si>
  <si>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</si>
  <si>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</si>
  <si>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</si>
  <si>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</si>
  <si>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</si>
  <si>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</si>
  <si>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</si>
  <si>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</si>
  <si>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</si>
  <si>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</si>
  <si>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</si>
  <si>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</si>
  <si>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</si>
  <si>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</si>
  <si>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</si>
  <si>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</si>
  <si>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</si>
  <si>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</si>
  <si>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</si>
  <si>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</si>
  <si>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</si>
  <si>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</si>
  <si>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</si>
  <si>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</si>
  <si>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</si>
  <si>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</si>
  <si>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</si>
  <si>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</si>
  <si>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</si>
  <si>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</si>
  <si>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</si>
  <si>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</si>
  <si>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</si>
  <si>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</si>
  <si>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</si>
  <si>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</si>
  <si>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</si>
  <si>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</si>
  <si>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</si>
  <si>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</si>
  <si>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</si>
  <si>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</si>
  <si>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</si>
  <si>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</si>
  <si>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</si>
  <si>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</si>
  <si>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</si>
  <si>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</si>
  <si>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</si>
  <si>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</si>
  <si>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</si>
  <si>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</si>
  <si>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</si>
  <si>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</si>
  <si>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</si>
  <si>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</si>
  <si>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</si>
  <si>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</si>
  <si>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</si>
  <si>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</si>
  <si>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</si>
  <si>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</si>
  <si>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</si>
  <si>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</si>
  <si>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</si>
  <si>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</si>
  <si>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</si>
  <si>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</si>
  <si>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</si>
  <si>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</si>
  <si>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</si>
  <si>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</si>
  <si>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</si>
  <si>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</si>
  <si>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</si>
  <si>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</si>
  <si>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</si>
  <si>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</si>
  <si>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</si>
  <si>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</si>
  <si>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</si>
  <si>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</si>
  <si>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</si>
  <si>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</si>
  <si>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</si>
  <si>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</si>
  <si>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</si>
  <si>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</si>
  <si>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</si>
  <si>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</si>
  <si>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</si>
  <si>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</si>
  <si>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</si>
  <si>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</si>
  <si>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</si>
  <si>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</si>
  <si>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</si>
  <si>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</si>
  <si>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</si>
  <si>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</si>
  <si>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</si>
  <si>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</si>
  <si>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</si>
  <si>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</si>
  <si>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</si>
  <si>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</si>
  <si>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</si>
  <si>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</si>
  <si>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</si>
  <si>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</si>
  <si>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</si>
  <si>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</si>
  <si>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</si>
  <si>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</si>
  <si>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</si>
  <si>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</si>
  <si>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</si>
  <si>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</si>
  <si>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</si>
  <si>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</si>
  <si>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</si>
  <si>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</si>
  <si>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</si>
  <si>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</si>
  <si>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</si>
  <si>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</si>
  <si>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</si>
  <si>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</si>
  <si>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</si>
  <si>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</si>
  <si>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</si>
  <si>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</si>
  <si>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</si>
  <si>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</si>
  <si>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</si>
  <si>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</si>
  <si>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</si>
  <si>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</si>
  <si>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</si>
  <si>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</si>
  <si>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</si>
  <si>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</si>
  <si>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</si>
  <si>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</si>
  <si>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</si>
  <si>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</si>
  <si>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</si>
  <si>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</si>
  <si>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</si>
  <si>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</si>
  <si>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</si>
  <si>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</si>
  <si>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</si>
  <si>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</si>
  <si>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</si>
  <si>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</si>
  <si>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</si>
  <si>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</si>
  <si>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</si>
  <si>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</si>
  <si>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</si>
  <si>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</si>
  <si>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</si>
  <si>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</si>
  <si>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</si>
  <si>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</si>
  <si>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</si>
  <si>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</si>
  <si>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</si>
  <si>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</si>
  <si>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</si>
  <si>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</si>
  <si>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</si>
  <si>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</si>
  <si>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</si>
  <si>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</si>
  <si>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</si>
  <si>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</si>
  <si>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</si>
  <si>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</si>
  <si>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</si>
  <si>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</si>
  <si>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</si>
  <si>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</si>
  <si>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</si>
  <si>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</si>
  <si>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</si>
  <si>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</si>
  <si>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</si>
  <si>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</si>
  <si>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</si>
  <si>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</si>
  <si>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</si>
  <si>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</si>
  <si>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</si>
  <si>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</si>
  <si>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</si>
  <si>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</si>
  <si>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</si>
  <si>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</si>
  <si>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</si>
  <si>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</si>
  <si>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</si>
  <si>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</si>
  <si>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</si>
  <si>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</si>
  <si>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</si>
  <si>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</si>
  <si>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</si>
  <si>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</si>
  <si>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</si>
  <si>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</si>
  <si>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</si>
  <si>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</si>
  <si>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</si>
  <si>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</si>
  <si>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</si>
  <si>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</si>
  <si>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</si>
  <si>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</si>
  <si>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</si>
  <si>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</si>
  <si>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</si>
  <si>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</si>
  <si>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</si>
  <si>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</si>
  <si>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</si>
  <si>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</si>
  <si>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</si>
  <si>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</si>
  <si>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</si>
  <si>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</si>
  <si>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</si>
  <si>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</si>
  <si>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</si>
  <si>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</si>
  <si>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</si>
  <si>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</si>
  <si>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</si>
  <si>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</si>
  <si>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</si>
  <si>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</si>
  <si>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</si>
  <si>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</si>
  <si>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</si>
  <si>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</si>
  <si>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</si>
  <si>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</si>
  <si>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</si>
  <si>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</si>
  <si>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</si>
  <si>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</si>
  <si>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</si>
  <si>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</si>
  <si>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</si>
  <si>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</si>
  <si>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</si>
  <si>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</si>
  <si>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</si>
  <si>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</si>
  <si>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</si>
  <si>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</si>
  <si>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</si>
  <si>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</si>
  <si>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</si>
  <si>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</si>
  <si>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</si>
  <si>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</si>
  <si>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</si>
  <si>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</si>
  <si>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</si>
  <si>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</si>
  <si>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</si>
  <si>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</si>
  <si>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</si>
  <si>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</si>
  <si>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</si>
  <si>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</si>
  <si>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</si>
  <si>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</si>
  <si>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</si>
  <si>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</si>
  <si>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</si>
  <si>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</si>
  <si>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</si>
  <si>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</si>
  <si>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</si>
  <si>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</si>
  <si>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</si>
  <si>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</si>
  <si>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</si>
  <si>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</si>
  <si>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</si>
  <si>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</si>
  <si>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</si>
  <si>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</si>
  <si>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</si>
  <si>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</si>
  <si>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</si>
  <si>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</si>
  <si>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</si>
  <si>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</si>
  <si>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</si>
  <si>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</si>
  <si>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</si>
  <si>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</si>
  <si>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</si>
  <si>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</si>
  <si>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</si>
  <si>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</si>
  <si>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</si>
  <si>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</si>
  <si>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</si>
  <si>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</si>
  <si>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</si>
  <si>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</si>
  <si>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</si>
  <si>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</si>
  <si>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</si>
  <si>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</si>
  <si>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</si>
  <si>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</si>
  <si>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</si>
  <si>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</si>
  <si>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</si>
  <si>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</si>
  <si>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</si>
  <si>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</si>
  <si>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</si>
  <si>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</si>
  <si>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</si>
  <si>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</si>
  <si>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</si>
  <si>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</si>
  <si>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</si>
  <si>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</si>
  <si>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</si>
  <si>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</si>
  <si>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</si>
  <si>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</si>
  <si>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</si>
  <si>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</si>
  <si>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</si>
  <si>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</si>
  <si>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</si>
  <si>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</si>
  <si>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</si>
  <si>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</si>
  <si>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</si>
  <si>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</si>
  <si>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</si>
  <si>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</si>
  <si>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</si>
  <si>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</si>
  <si>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</si>
  <si>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</si>
  <si>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</si>
  <si>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</si>
  <si>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</si>
  <si>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</si>
  <si>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</si>
  <si>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</si>
  <si>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</si>
  <si>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</si>
  <si>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</si>
  <si>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</si>
  <si>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</si>
  <si>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</si>
  <si>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</si>
  <si>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</si>
  <si>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</si>
  <si>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</si>
  <si>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</si>
  <si>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</si>
  <si>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</si>
  <si>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</si>
  <si>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</si>
  <si>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</si>
  <si>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</si>
  <si>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</si>
  <si>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</si>
  <si>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</si>
  <si>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</si>
  <si>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</si>
  <si>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</si>
  <si>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</si>
  <si>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</si>
  <si>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</si>
  <si>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</si>
  <si>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</si>
  <si>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</si>
  <si>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</si>
  <si>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</si>
  <si>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</si>
  <si>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</si>
  <si>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</si>
  <si>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</si>
  <si>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</si>
  <si>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</si>
  <si>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</si>
  <si>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</si>
  <si>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</si>
  <si>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</si>
  <si>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</si>
  <si>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</si>
  <si>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</si>
  <si>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</si>
  <si>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</si>
  <si>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</si>
  <si>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</si>
  <si>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</si>
  <si>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</si>
  <si>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</si>
  <si>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</si>
  <si>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</si>
  <si>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</si>
  <si>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</si>
  <si>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</si>
  <si>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</si>
  <si>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</si>
  <si>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</si>
  <si>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</si>
  <si>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</si>
  <si>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</si>
  <si>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</si>
  <si>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</si>
  <si>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</si>
  <si>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</si>
  <si>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</si>
  <si>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</si>
  <si>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</si>
  <si>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</si>
  <si>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</si>
  <si>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</si>
  <si>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</si>
  <si>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</si>
  <si>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</si>
  <si>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</si>
  <si>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</si>
  <si>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</si>
  <si>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</si>
  <si>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</si>
  <si>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</si>
  <si>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</si>
  <si>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</si>
  <si>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</si>
  <si>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</si>
  <si>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</si>
  <si>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</si>
  <si>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</si>
  <si>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</si>
  <si>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</si>
  <si>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</si>
  <si>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</si>
  <si>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</si>
  <si>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</si>
  <si>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</si>
  <si>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</si>
  <si>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</si>
  <si>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</si>
  <si>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</si>
  <si>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</si>
  <si>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</si>
  <si>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</si>
  <si>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</si>
  <si>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</si>
  <si>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</si>
  <si>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</si>
  <si>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</si>
  <si>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</si>
  <si>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</si>
  <si>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</si>
  <si>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</si>
  <si>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</si>
  <si>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</si>
  <si>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</si>
  <si>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</si>
  <si>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</si>
  <si>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</si>
  <si>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</si>
  <si>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</si>
  <si>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</si>
  <si>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</si>
  <si>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</si>
  <si>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</si>
  <si>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</si>
  <si>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</si>
  <si>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</si>
  <si>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</si>
  <si>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</si>
  <si>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</si>
  <si>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</si>
  <si>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</si>
  <si>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</si>
  <si>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</si>
  <si>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</si>
  <si>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</si>
  <si>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</si>
  <si>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</si>
  <si>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</si>
  <si>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</si>
  <si>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</si>
  <si>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</si>
  <si>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</si>
  <si>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</si>
  <si>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</si>
  <si>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</si>
  <si>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</si>
  <si>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</si>
  <si>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</si>
  <si>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</si>
  <si>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</si>
  <si>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</si>
  <si>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</si>
  <si>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</si>
  <si>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</si>
  <si>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</si>
  <si>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</si>
  <si>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</si>
  <si>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</si>
  <si>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</si>
  <si>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</si>
  <si>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</si>
  <si>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</si>
  <si>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</si>
  <si>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</si>
  <si>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</si>
  <si>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</si>
  <si>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</si>
  <si>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</si>
  <si>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</si>
  <si>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</si>
  <si>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</si>
  <si>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</si>
  <si>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</si>
  <si>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</si>
  <si>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</si>
  <si>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</si>
  <si>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</si>
  <si>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</si>
  <si>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</si>
  <si>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</si>
  <si>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</si>
  <si>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</si>
  <si>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</si>
  <si>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</si>
  <si>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</si>
  <si>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</si>
  <si>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</si>
  <si>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</si>
  <si>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</si>
  <si>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</si>
  <si>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</si>
  <si>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</si>
  <si>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</si>
  <si>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</si>
  <si>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</si>
  <si>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</si>
  <si>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</si>
  <si>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</si>
  <si>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</si>
  <si>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</si>
  <si>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</si>
  <si>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</si>
  <si>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</si>
  <si>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</si>
  <si>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</si>
  <si>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</si>
  <si>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</si>
  <si>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</si>
  <si>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</si>
  <si>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</si>
  <si>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</si>
  <si>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</si>
  <si>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</si>
  <si>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</si>
  <si>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</si>
  <si>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</si>
  <si>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</si>
  <si>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</si>
  <si>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</si>
  <si>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</si>
  <si>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</si>
  <si>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</si>
  <si>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</si>
  <si>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</si>
  <si>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</si>
  <si>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</si>
  <si>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</si>
  <si>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</si>
  <si>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</si>
  <si>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</si>
  <si>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</si>
  <si>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</si>
  <si>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</si>
  <si>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</si>
  <si>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</si>
  <si>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</si>
  <si>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</si>
  <si>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</si>
  <si>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</si>
  <si>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</si>
  <si>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</si>
  <si>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</si>
  <si>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</si>
  <si>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</si>
  <si>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</si>
  <si>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</si>
  <si>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</si>
  <si>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</si>
  <si>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</si>
  <si>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</si>
  <si>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</si>
  <si>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</si>
  <si>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</si>
  <si>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</si>
  <si>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</si>
  <si>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</si>
  <si>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</si>
  <si>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</si>
  <si>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</si>
  <si>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</si>
  <si>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</si>
  <si>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</si>
  <si>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</si>
  <si>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</si>
  <si>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</si>
  <si>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</si>
  <si>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</si>
  <si>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</si>
  <si>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</si>
  <si>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</si>
  <si>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</si>
  <si>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</si>
  <si>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</si>
  <si>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</si>
  <si>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</si>
  <si>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</si>
  <si>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</si>
  <si>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</si>
  <si>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</si>
  <si>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</si>
  <si>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</si>
  <si>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</si>
  <si>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</si>
  <si>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</si>
  <si>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</si>
  <si>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</si>
  <si>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</si>
  <si>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</si>
  <si>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</si>
  <si>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</si>
  <si>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</si>
  <si>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</si>
  <si>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</si>
  <si>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</si>
  <si>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</si>
  <si>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</si>
  <si>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</si>
  <si>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</si>
  <si>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</si>
  <si>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</si>
  <si>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</si>
  <si>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</si>
  <si>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</si>
  <si>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</si>
  <si>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</si>
  <si>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</si>
  <si>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</si>
  <si>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</si>
  <si>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</si>
  <si>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</si>
  <si>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</si>
  <si>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</si>
  <si>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</si>
  <si>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</si>
  <si>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</si>
  <si>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</si>
  <si>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</si>
  <si>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</si>
  <si>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</si>
  <si>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</si>
  <si>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</si>
  <si>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</si>
  <si>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</si>
  <si>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</si>
  <si>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</si>
  <si>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</si>
  <si>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</si>
  <si>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</si>
  <si>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</si>
  <si>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</si>
  <si>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</si>
  <si>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</si>
  <si>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</si>
  <si>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</si>
  <si>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</si>
  <si>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</si>
  <si>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</si>
  <si>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</si>
  <si>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</si>
  <si>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</si>
  <si>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</si>
  <si>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</si>
  <si>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</si>
  <si>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</si>
  <si>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</si>
  <si>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</si>
  <si>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</si>
  <si>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</si>
  <si>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</si>
  <si>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</si>
  <si>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</si>
  <si>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</si>
  <si>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</si>
  <si>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</si>
  <si>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</si>
  <si>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</si>
  <si>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</si>
  <si>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</si>
  <si>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</si>
  <si>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</si>
  <si>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</si>
  <si>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</si>
  <si>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</si>
  <si>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</si>
  <si>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</si>
  <si>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</si>
  <si>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</si>
  <si>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</si>
  <si>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</si>
  <si>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</si>
  <si>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</si>
  <si>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</si>
  <si>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</si>
  <si>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</si>
  <si>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</si>
  <si>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</si>
  <si>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</si>
  <si>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</si>
  <si>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</si>
  <si>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</si>
  <si>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</si>
  <si>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</si>
  <si>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</si>
  <si>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</si>
  <si>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</si>
  <si>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</si>
  <si>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</si>
  <si>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</si>
  <si>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</si>
  <si>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</si>
  <si>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</si>
  <si>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</si>
  <si>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</si>
  <si>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</si>
  <si>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</si>
  <si>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</si>
  <si>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</si>
  <si>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</si>
  <si>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</si>
  <si>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</si>
  <si>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</si>
  <si>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</si>
  <si>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</si>
  <si>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</si>
  <si>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</si>
  <si>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</si>
  <si>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</si>
  <si>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</si>
  <si>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</si>
  <si>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</si>
  <si>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</si>
  <si>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</si>
  <si>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</si>
  <si>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</si>
  <si>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</si>
  <si>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</si>
  <si>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</si>
  <si>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</si>
  <si>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</si>
  <si>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</si>
  <si>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</si>
  <si>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</si>
  <si>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</si>
  <si>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</si>
  <si>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</si>
  <si>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</si>
  <si>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</si>
  <si>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</si>
  <si>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</si>
  <si>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</si>
  <si>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</si>
  <si>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</si>
  <si>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</si>
  <si>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</si>
  <si>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</si>
  <si>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</si>
  <si>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</si>
  <si>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</si>
  <si>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</si>
  <si>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</si>
  <si>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</si>
  <si>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</si>
  <si>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</si>
  <si>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</si>
  <si>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</si>
  <si>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</si>
  <si>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</si>
  <si>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</si>
  <si>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</si>
  <si>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</si>
  <si>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</si>
  <si>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</si>
  <si>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</si>
  <si>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</si>
  <si>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</si>
  <si>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</si>
  <si>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</si>
  <si>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</si>
  <si>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</si>
  <si>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</si>
  <si>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</si>
  <si>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</si>
  <si>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</si>
  <si>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</si>
  <si>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</si>
  <si>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</si>
  <si>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</si>
  <si>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</si>
  <si>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</si>
  <si>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</si>
  <si>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</si>
  <si>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</si>
  <si>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</si>
  <si>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</si>
  <si>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</si>
  <si>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</si>
  <si>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</si>
  <si>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</si>
  <si>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</si>
  <si>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</si>
  <si>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</si>
  <si>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</si>
  <si>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</si>
  <si>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</si>
  <si>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</si>
  <si>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</si>
  <si>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</si>
  <si>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</si>
  <si>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</si>
  <si>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</si>
  <si>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</si>
  <si>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</si>
  <si>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</si>
  <si>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</si>
  <si>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</si>
  <si>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</si>
  <si>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</si>
  <si>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</si>
  <si>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</si>
  <si>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</si>
  <si>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</si>
  <si>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</si>
  <si>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</si>
  <si>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</si>
  <si>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</si>
  <si>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</si>
  <si>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</si>
  <si>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</si>
  <si>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</si>
  <si>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</si>
  <si>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</si>
  <si>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</si>
  <si>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</si>
  <si>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</si>
  <si>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</si>
  <si>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</si>
  <si>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</si>
  <si>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</si>
  <si>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</si>
  <si>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</si>
  <si>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</si>
  <si>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</si>
  <si>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</si>
  <si>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</si>
  <si>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</si>
  <si>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</si>
  <si>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</si>
  <si>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</si>
  <si>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</si>
  <si>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</si>
  <si>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</si>
  <si>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</si>
  <si>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</si>
  <si>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</si>
  <si>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</si>
  <si>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</si>
  <si>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</si>
  <si>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</si>
  <si>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</si>
  <si>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</si>
  <si>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</si>
  <si>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</si>
  <si>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</si>
  <si>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</si>
  <si>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</si>
  <si>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</si>
  <si>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</si>
  <si>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</si>
  <si>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</si>
  <si>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</si>
  <si>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</si>
  <si>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</si>
  <si>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</si>
  <si>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</si>
  <si>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</si>
  <si>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</si>
  <si>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</si>
  <si>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</si>
  <si>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</si>
  <si>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</si>
  <si>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</si>
  <si>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</si>
  <si>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</si>
  <si>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</si>
  <si>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</si>
  <si>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</si>
  <si>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</si>
  <si>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</si>
  <si>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</si>
  <si>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</si>
  <si>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</si>
  <si>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</si>
  <si>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</si>
  <si>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</si>
  <si>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</si>
  <si>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</si>
  <si>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</si>
  <si>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</si>
  <si>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</si>
  <si>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</si>
  <si>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</si>
  <si>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</si>
  <si>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</si>
  <si>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</si>
  <si>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</si>
  <si>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</si>
  <si>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</si>
  <si>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</si>
  <si>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</si>
  <si>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</si>
  <si>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</si>
  <si>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</si>
  <si>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</si>
  <si>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</si>
  <si>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</si>
  <si>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</si>
  <si>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</si>
  <si>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</si>
  <si>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</si>
  <si>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</si>
  <si>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</si>
  <si>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</si>
  <si>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</si>
  <si>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</si>
  <si>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</si>
  <si>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</si>
  <si>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</si>
  <si>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</si>
  <si>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</si>
  <si>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</si>
  <si>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</si>
  <si>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</si>
  <si>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</si>
  <si>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</si>
  <si>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</si>
  <si>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</si>
  <si>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</si>
  <si>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</si>
  <si>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</si>
  <si>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</si>
  <si>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</si>
  <si>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</si>
  <si>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</si>
  <si>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</si>
  <si>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</si>
  <si>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</si>
  <si>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</si>
  <si>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</si>
  <si>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</si>
  <si>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</si>
  <si>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</si>
  <si>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</si>
  <si>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</si>
  <si>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</si>
  <si>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</si>
  <si>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</si>
  <si>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</si>
  <si>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</si>
  <si>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</si>
  <si>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</si>
  <si>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</si>
  <si>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</si>
  <si>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</si>
  <si>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</si>
  <si>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</si>
  <si>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</si>
  <si>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</si>
  <si>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</si>
  <si>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</si>
  <si>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</si>
  <si>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</si>
  <si>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</si>
  <si>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</si>
  <si>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</si>
  <si>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</si>
  <si>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</si>
  <si>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</si>
  <si>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</si>
  <si>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</si>
  <si>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</si>
  <si>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</si>
  <si>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</si>
  <si>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</si>
  <si>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</si>
  <si>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</si>
  <si>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</si>
  <si>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</si>
  <si>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</si>
  <si>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</si>
  <si>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</si>
  <si>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</si>
  <si>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</si>
  <si>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</si>
  <si>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</si>
  <si>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</si>
  <si>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</si>
  <si>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</si>
  <si>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</si>
  <si>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</si>
  <si>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</si>
  <si>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</si>
  <si>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</si>
  <si>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</si>
  <si>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</si>
  <si>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</si>
  <si>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</si>
  <si>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</si>
  <si>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</si>
  <si>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</si>
  <si>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</si>
  <si>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</si>
  <si>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</si>
  <si>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</si>
  <si>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</si>
  <si>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</si>
  <si>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</si>
  <si>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</si>
  <si>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</si>
  <si>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</si>
  <si>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</si>
  <si>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</si>
  <si>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</si>
  <si>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</si>
  <si>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</si>
  <si>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</si>
  <si>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</si>
  <si>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</si>
  <si>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</si>
  <si>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</si>
  <si>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</si>
  <si>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</si>
  <si>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</si>
  <si>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</si>
  <si>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</si>
  <si>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</si>
  <si>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</si>
  <si>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</si>
  <si>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</si>
  <si>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</si>
  <si>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</si>
  <si>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</si>
  <si>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</si>
  <si>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</si>
  <si>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</si>
  <si>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</si>
  <si>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</si>
  <si>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</si>
  <si>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</si>
  <si>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</si>
  <si>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</si>
  <si>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</si>
  <si>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</si>
  <si>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</si>
  <si>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</si>
  <si>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</si>
  <si>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</si>
  <si>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</si>
  <si>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</si>
  <si>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</si>
  <si>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</si>
  <si>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</si>
  <si>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</si>
  <si>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</si>
  <si>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</si>
  <si>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</si>
  <si>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</si>
  <si>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</si>
  <si>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</si>
  <si>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</si>
  <si>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</si>
  <si>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</si>
  <si>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</si>
  <si>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</si>
  <si>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</si>
  <si>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</si>
  <si>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</si>
  <si>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</si>
  <si>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</si>
  <si>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</si>
  <si>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</si>
  <si>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</si>
  <si>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</si>
  <si>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</si>
  <si>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</si>
  <si>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</si>
  <si>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</si>
  <si>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</si>
  <si>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</si>
  <si>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</si>
  <si>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</si>
  <si>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</si>
  <si>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</si>
  <si>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</si>
  <si>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</si>
  <si>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</si>
  <si>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</si>
  <si>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</si>
  <si>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</si>
  <si>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</si>
  <si>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</si>
  <si>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</si>
  <si>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</si>
  <si>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</si>
  <si>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</si>
  <si>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</si>
  <si>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</si>
  <si>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</si>
  <si>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</si>
  <si>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</si>
  <si>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</si>
  <si>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</si>
  <si>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</si>
  <si>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</si>
  <si>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</si>
  <si>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</si>
  <si>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</si>
  <si>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</si>
  <si>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</si>
  <si>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</si>
  <si>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</si>
  <si>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</si>
  <si>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</si>
  <si>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</si>
  <si>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</si>
  <si>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</si>
  <si>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</si>
  <si>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</si>
  <si>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</si>
  <si>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</si>
  <si>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</si>
  <si>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</si>
  <si>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</si>
  <si>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</si>
  <si>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</si>
  <si>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</si>
  <si>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</si>
  <si>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</si>
  <si>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</si>
  <si>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</si>
  <si>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</si>
  <si>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</si>
  <si>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</si>
  <si>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</si>
  <si>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</si>
  <si>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</si>
  <si>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</si>
  <si>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</si>
  <si>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</si>
  <si>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</si>
  <si>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</si>
  <si>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</si>
  <si>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</si>
  <si>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</si>
  <si>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</si>
  <si>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</si>
  <si>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</si>
  <si>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</si>
  <si>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</si>
  <si>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</si>
  <si>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</si>
  <si>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</si>
  <si>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</si>
  <si>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</si>
  <si>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</si>
  <si>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</si>
  <si>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</si>
  <si>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</si>
  <si>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</si>
  <si>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</si>
  <si>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</si>
  <si>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</si>
  <si>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</si>
  <si>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</si>
  <si>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</si>
  <si>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</si>
  <si>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</si>
  <si>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</si>
  <si>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</si>
  <si>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</si>
  <si>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</si>
  <si>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</si>
  <si>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</si>
  <si>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</si>
  <si>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</si>
  <si>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</si>
  <si>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</si>
  <si>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</si>
  <si>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</si>
  <si>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</si>
  <si>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</si>
  <si>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</si>
  <si>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</si>
  <si>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</si>
  <si>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</si>
  <si>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</si>
  <si>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</si>
  <si>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</si>
  <si>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</si>
  <si>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</si>
  <si>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</si>
  <si>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</si>
  <si>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</si>
  <si>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</si>
  <si>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</si>
  <si>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</si>
  <si>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</si>
  <si>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</si>
  <si>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</si>
  <si>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</si>
  <si>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</si>
  <si>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</si>
  <si>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</si>
  <si>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</si>
  <si>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</si>
  <si>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</si>
  <si>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</si>
  <si>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</si>
  <si>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</si>
  <si>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</si>
  <si>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</si>
  <si>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</si>
  <si>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</si>
  <si>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</si>
  <si>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</si>
  <si>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</si>
  <si>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</si>
  <si>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</si>
  <si>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</si>
  <si>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</si>
  <si>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</si>
  <si>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</si>
  <si>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</si>
  <si>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</si>
  <si>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</si>
  <si>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</si>
  <si>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</si>
  <si>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</si>
  <si>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</si>
  <si>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</si>
  <si>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</si>
  <si>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</si>
  <si>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</si>
  <si>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</si>
  <si>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</si>
  <si>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</si>
  <si>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</si>
  <si>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</si>
  <si>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</si>
  <si>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</si>
  <si>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</si>
  <si>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</si>
  <si>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</si>
  <si>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</si>
  <si>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</si>
  <si>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</si>
  <si>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</si>
  <si>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</si>
  <si>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</si>
  <si>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</si>
  <si>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</si>
  <si>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</si>
  <si>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</si>
  <si>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</si>
  <si>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</si>
  <si>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</si>
  <si>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</si>
  <si>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</si>
  <si>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</si>
  <si>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</si>
  <si>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</si>
  <si>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</si>
  <si>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</si>
  <si>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</si>
  <si>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</si>
  <si>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</si>
  <si>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</si>
  <si>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</si>
  <si>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</si>
  <si>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</si>
  <si>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</si>
  <si>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</si>
  <si>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</si>
  <si>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</si>
  <si>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</si>
  <si>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</si>
  <si>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</si>
  <si>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</si>
  <si>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</si>
  <si>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</si>
  <si>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</si>
  <si>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</si>
  <si>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</si>
  <si>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</si>
  <si>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</si>
  <si>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</si>
  <si>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</si>
  <si>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</si>
  <si>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</si>
  <si>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</si>
  <si>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</si>
  <si>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</si>
  <si>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</si>
  <si>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</si>
  <si>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</si>
  <si>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</si>
  <si>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</si>
  <si>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</si>
  <si>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</si>
  <si>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</si>
  <si>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</si>
  <si>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</si>
  <si>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</si>
  <si>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</si>
  <si>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</si>
  <si>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</si>
  <si>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</si>
  <si>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</si>
  <si>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</si>
  <si>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</si>
  <si>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</si>
  <si>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</si>
  <si>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</si>
  <si>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</si>
  <si>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</si>
  <si>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</si>
  <si>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</si>
  <si>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</si>
  <si>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</si>
  <si>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</si>
  <si>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</si>
  <si>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</si>
  <si>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</si>
  <si>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</si>
  <si>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</si>
  <si>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</si>
  <si>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</si>
  <si>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</si>
  <si>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</si>
  <si>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</si>
  <si>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</si>
  <si>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</si>
  <si>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</si>
  <si>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</si>
  <si>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</si>
  <si>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</si>
  <si>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</si>
  <si>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</si>
  <si>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</si>
  <si>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</si>
  <si>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</si>
  <si>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</si>
  <si>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</si>
  <si>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</si>
  <si>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</si>
  <si>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</si>
  <si>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</si>
  <si>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</si>
  <si>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</si>
  <si>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</si>
  <si>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</si>
  <si>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</si>
  <si>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</si>
  <si>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</si>
  <si>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</si>
  <si>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</si>
  <si>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</si>
  <si>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</si>
  <si>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</si>
  <si>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</si>
  <si>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</si>
  <si>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</si>
  <si>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</si>
  <si>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</si>
  <si>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</si>
  <si>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</si>
  <si>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</si>
  <si>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</si>
  <si>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</si>
  <si>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</si>
  <si>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</si>
  <si>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</si>
  <si>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</si>
  <si>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</si>
  <si>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</si>
  <si>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</si>
  <si>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</si>
  <si>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</si>
  <si>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</si>
  <si>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</si>
  <si>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</si>
  <si>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</si>
  <si>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</si>
  <si>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</si>
  <si>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</si>
  <si>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</si>
  <si>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</si>
  <si>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</si>
  <si>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</si>
  <si>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</si>
  <si>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</si>
  <si>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</si>
  <si>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</si>
  <si>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</si>
  <si>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</si>
  <si>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</si>
  <si>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</si>
  <si>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</si>
  <si>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</si>
  <si>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</si>
  <si>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</si>
  <si>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</si>
  <si>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</si>
  <si>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</si>
  <si>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</si>
  <si>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</si>
  <si>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</si>
  <si>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</si>
  <si>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</si>
  <si>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</si>
  <si>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</si>
  <si>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</si>
  <si>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</si>
  <si>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</si>
  <si>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</si>
  <si>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</si>
  <si>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</si>
  <si>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</si>
  <si>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</si>
  <si>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</si>
  <si>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</si>
  <si>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</si>
  <si>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</si>
  <si>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</si>
  <si>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</si>
  <si>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</si>
  <si>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</si>
  <si>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</si>
  <si>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</si>
  <si>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</si>
  <si>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</si>
  <si>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</si>
  <si>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</si>
  <si>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</si>
  <si>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</si>
  <si>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</si>
  <si>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</si>
  <si>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</si>
  <si>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</si>
  <si>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</si>
  <si>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</si>
  <si>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</si>
  <si>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</si>
  <si>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</si>
  <si>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</si>
  <si>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</si>
  <si>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</si>
  <si>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</si>
  <si>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</si>
  <si>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</si>
  <si>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</si>
  <si>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</si>
  <si>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</si>
  <si>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</si>
  <si>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</si>
  <si>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</si>
  <si>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</si>
  <si>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</si>
  <si>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</si>
  <si>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</si>
  <si>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</si>
  <si>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</si>
  <si>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</si>
  <si>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</si>
  <si>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</si>
  <si>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</si>
  <si>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</si>
  <si>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</si>
  <si>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</si>
  <si>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</si>
  <si>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</si>
  <si>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</si>
  <si>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</si>
  <si>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</si>
  <si>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</si>
  <si>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</si>
  <si>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</si>
  <si>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</si>
  <si>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</si>
  <si>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</si>
  <si>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</si>
  <si>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</si>
  <si>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</si>
  <si>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</si>
  <si>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</si>
  <si>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</si>
  <si>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</si>
  <si>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</si>
  <si>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</si>
  <si>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</si>
  <si>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</si>
  <si>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</si>
  <si>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</si>
  <si>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</si>
  <si>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</si>
  <si>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</si>
  <si>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</si>
  <si>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</si>
  <si>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</si>
  <si>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</si>
  <si>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</si>
  <si>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</si>
  <si>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</si>
  <si>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</si>
  <si>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</si>
  <si>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</si>
  <si>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</si>
  <si>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</si>
  <si>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</si>
  <si>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</si>
  <si>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</si>
  <si>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</si>
  <si>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</si>
  <si>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</si>
  <si>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</si>
  <si>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</si>
  <si>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</si>
  <si>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</si>
  <si>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</si>
  <si>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</si>
  <si>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</si>
  <si>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</si>
  <si>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</si>
  <si>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</si>
  <si>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</si>
  <si>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</si>
  <si>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</si>
  <si>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</si>
  <si>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</si>
  <si>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</si>
  <si>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</si>
  <si>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</si>
  <si>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</si>
  <si>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</si>
  <si>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</si>
  <si>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</si>
  <si>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</si>
  <si>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</si>
  <si>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</si>
  <si>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</si>
  <si>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</si>
  <si>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</si>
  <si>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</si>
  <si>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</si>
  <si>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</si>
  <si>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</si>
  <si>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</si>
  <si>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</si>
  <si>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</si>
  <si>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</si>
  <si>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</si>
  <si>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</si>
  <si>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</si>
  <si>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</si>
  <si>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</si>
  <si>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</si>
  <si>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</si>
  <si>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</si>
  <si>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</si>
  <si>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</si>
  <si>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</si>
  <si>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</si>
  <si>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</si>
  <si>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</si>
  <si>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</si>
  <si>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</si>
  <si>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</si>
  <si>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</si>
  <si>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</si>
  <si>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</si>
  <si>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</si>
  <si>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</si>
  <si>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</si>
  <si>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</si>
  <si>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</si>
  <si>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</si>
  <si>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</si>
  <si>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</si>
  <si>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</si>
  <si>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</si>
  <si>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</si>
  <si>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</si>
  <si>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</si>
  <si>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</si>
  <si>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</si>
  <si>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</si>
  <si>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</si>
  <si>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</si>
  <si>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</si>
  <si>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</si>
  <si>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</si>
  <si>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</si>
  <si>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</si>
  <si>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</si>
  <si>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</si>
  <si>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</si>
  <si>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</si>
  <si>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</si>
  <si>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</si>
  <si>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</si>
  <si>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</si>
  <si>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</si>
  <si>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</si>
  <si>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</si>
  <si>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</si>
  <si>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</si>
  <si>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</si>
  <si>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</si>
  <si>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</si>
  <si>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</si>
  <si>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</si>
  <si>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</si>
  <si>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</si>
  <si>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</si>
  <si>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</si>
  <si>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</si>
  <si>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</si>
  <si>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</si>
  <si>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</si>
  <si>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</si>
  <si>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</si>
  <si>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</si>
  <si>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</si>
  <si>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</si>
  <si>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</si>
  <si>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</si>
  <si>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</si>
  <si>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</si>
  <si>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</si>
  <si>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</si>
  <si>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</si>
  <si>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</si>
  <si>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</si>
  <si>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</si>
  <si>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</si>
  <si>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</si>
  <si>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</si>
  <si>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</si>
  <si>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</si>
  <si>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</si>
  <si>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</si>
  <si>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</si>
  <si>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</si>
  <si>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</si>
  <si>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</si>
  <si>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</si>
  <si>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</si>
  <si>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</si>
  <si>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</si>
  <si>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</si>
  <si>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</si>
  <si>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</si>
  <si>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</si>
  <si>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</si>
  <si>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</si>
  <si>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</si>
  <si>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</si>
  <si>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</si>
  <si>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</si>
  <si>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</si>
  <si>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</si>
  <si>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</si>
  <si>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</si>
  <si>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</si>
  <si>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</si>
  <si>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</si>
  <si>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</si>
  <si>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</si>
  <si>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</si>
  <si>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</si>
  <si>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</si>
  <si>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</si>
  <si>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</si>
  <si>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</si>
  <si>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</si>
  <si>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</si>
  <si>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</si>
  <si>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</si>
  <si>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</si>
  <si>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</si>
  <si>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</si>
  <si>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</si>
  <si>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</si>
  <si>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</si>
  <si>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</si>
  <si>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</si>
  <si>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</si>
  <si>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</si>
  <si>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</si>
  <si>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</si>
  <si>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</si>
  <si>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</si>
  <si>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</si>
  <si>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</si>
  <si>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</si>
  <si>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</si>
  <si>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</si>
  <si>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</si>
  <si>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</si>
  <si>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</si>
  <si>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</si>
  <si>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</si>
  <si>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</si>
  <si>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</si>
  <si>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</si>
  <si>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</si>
  <si>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</si>
  <si>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</si>
  <si>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</si>
  <si>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</si>
  <si>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</si>
  <si>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</si>
  <si>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</si>
  <si>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</si>
  <si>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</si>
  <si>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</si>
  <si>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</si>
  <si>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</si>
  <si>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</si>
  <si>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</si>
  <si>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</si>
  <si>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</si>
  <si>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</si>
  <si>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</si>
  <si>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</si>
  <si>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</si>
  <si>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</si>
  <si>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</si>
  <si>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</si>
  <si>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</si>
  <si>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</si>
  <si>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</si>
  <si>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</si>
  <si>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</si>
  <si>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</si>
  <si>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</si>
  <si>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</si>
  <si>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</si>
  <si>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</si>
  <si>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</si>
  <si>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</si>
  <si>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</si>
  <si>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</si>
  <si>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</si>
  <si>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</si>
  <si>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</si>
  <si>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</si>
  <si>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</si>
  <si>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</si>
  <si>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</si>
  <si>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</si>
  <si>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</si>
  <si>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</si>
  <si>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</si>
  <si>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</si>
  <si>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</si>
  <si>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</si>
  <si>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</si>
  <si>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</si>
  <si>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</si>
  <si>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</si>
  <si>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</si>
  <si>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</si>
  <si>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</si>
  <si>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</si>
  <si>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</si>
  <si>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</si>
  <si>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</si>
  <si>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</si>
  <si>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</si>
  <si>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</si>
  <si>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</si>
  <si>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</si>
  <si>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</si>
  <si>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</si>
  <si>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</si>
  <si>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</si>
  <si>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</si>
  <si>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</si>
  <si>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</si>
  <si>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</si>
  <si>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</si>
  <si>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</si>
  <si>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</si>
  <si>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</si>
  <si>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</si>
  <si>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</si>
  <si>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</si>
  <si>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</si>
  <si>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</si>
  <si>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</si>
  <si>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</si>
  <si>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</si>
  <si>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</si>
  <si>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</si>
  <si>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</si>
  <si>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</si>
  <si>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</si>
  <si>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</si>
  <si>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</si>
  <si>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</si>
  <si>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</si>
  <si>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</si>
  <si>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</si>
  <si>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</si>
  <si>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</si>
  <si>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</si>
  <si>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</si>
  <si>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</si>
  <si>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</si>
  <si>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</si>
  <si>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</si>
  <si>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</si>
  <si>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</si>
  <si>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</si>
  <si>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</si>
  <si>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</si>
  <si>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</si>
  <si>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</si>
  <si>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</si>
  <si>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</si>
  <si>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</si>
  <si>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</si>
  <si>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</si>
  <si>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</si>
  <si>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</si>
  <si>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</si>
  <si>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</si>
  <si>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</si>
  <si>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</si>
  <si>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</si>
  <si>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</si>
  <si>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</si>
  <si>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</si>
  <si>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</si>
  <si>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</si>
  <si>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</si>
  <si>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</si>
  <si>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</si>
  <si>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</si>
  <si>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</si>
  <si>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</si>
  <si>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</si>
  <si>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</si>
  <si>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</si>
  <si>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</si>
  <si>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</si>
  <si>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</si>
  <si>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</si>
  <si>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</si>
  <si>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</si>
  <si>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</si>
  <si>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</si>
  <si>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</si>
  <si>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</si>
  <si>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</si>
  <si>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</si>
  <si>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</si>
  <si>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</si>
  <si>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</si>
  <si>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</si>
  <si>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</si>
  <si>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</si>
  <si>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</si>
  <si>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</si>
  <si>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</si>
  <si>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</si>
  <si>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</si>
  <si>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</si>
  <si>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</si>
  <si>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</si>
  <si>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</si>
  <si>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</si>
  <si>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</si>
  <si>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</si>
  <si>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</si>
  <si>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</si>
  <si>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</si>
  <si>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</si>
  <si>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</si>
  <si>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</si>
  <si>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</si>
  <si>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</si>
  <si>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</si>
  <si>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</si>
  <si>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</si>
  <si>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</si>
  <si>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</si>
  <si>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</si>
  <si>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</si>
  <si>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</si>
  <si>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</si>
  <si>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</si>
  <si>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</si>
  <si>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</si>
  <si>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</si>
  <si>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</si>
  <si>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</si>
  <si>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</si>
  <si>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</si>
  <si>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</si>
  <si>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</si>
  <si>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</si>
  <si>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</si>
  <si>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</si>
  <si>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</si>
  <si>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</si>
  <si>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</si>
  <si>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</si>
  <si>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</si>
  <si>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</si>
  <si>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</si>
  <si>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</si>
  <si>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</si>
  <si>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</si>
  <si>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</si>
  <si>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</si>
  <si>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</si>
  <si>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</si>
  <si>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</si>
  <si>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</si>
  <si>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</si>
  <si>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</si>
  <si>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</si>
  <si>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</si>
  <si>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</si>
  <si>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</si>
  <si>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</si>
  <si>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</si>
  <si>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</si>
  <si>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</si>
  <si>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</si>
  <si>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</si>
  <si>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</si>
  <si>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</si>
  <si>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</si>
  <si>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</si>
  <si>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</si>
  <si>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</si>
  <si>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</si>
  <si>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</si>
  <si>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</si>
  <si>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</si>
  <si>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</si>
  <si>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</si>
  <si>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</si>
  <si>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</si>
  <si>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</si>
  <si>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</si>
  <si>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</si>
  <si>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</si>
  <si>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</si>
  <si>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</si>
  <si>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</si>
  <si>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</si>
  <si>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</si>
  <si>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</si>
  <si>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</si>
  <si>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</si>
  <si>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</si>
  <si>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</si>
  <si>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</si>
  <si>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</si>
  <si>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</si>
  <si>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</si>
  <si>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</si>
  <si>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</si>
  <si>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</si>
  <si>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</si>
  <si>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</si>
  <si>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</si>
  <si>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</si>
  <si>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</si>
  <si>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</si>
  <si>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</si>
  <si>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</si>
  <si>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</si>
  <si>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</si>
  <si>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</si>
  <si>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</si>
  <si>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</si>
  <si>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</si>
  <si>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</si>
  <si>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</si>
  <si>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</si>
  <si>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</si>
  <si>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</si>
  <si>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</si>
  <si>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</si>
  <si>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</si>
  <si>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</si>
  <si>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</si>
  <si>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</si>
  <si>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</si>
  <si>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</si>
  <si>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</si>
  <si>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</si>
  <si>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</si>
  <si>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</si>
  <si>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</si>
  <si>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</si>
  <si>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</si>
  <si>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</si>
  <si>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</si>
  <si>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</si>
  <si>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</si>
  <si>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</si>
  <si>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</si>
  <si>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</si>
  <si>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</si>
  <si>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</si>
  <si>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</si>
  <si>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</si>
  <si>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</si>
  <si>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</si>
  <si>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</si>
  <si>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</si>
  <si>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</si>
  <si>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</si>
  <si>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</si>
  <si>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</si>
  <si>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</si>
  <si>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</si>
  <si>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</si>
  <si>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</si>
  <si>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</si>
  <si>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</si>
  <si>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</si>
  <si>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</si>
  <si>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</si>
  <si>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</si>
  <si>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</si>
  <si>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</si>
  <si>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</si>
  <si>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</si>
  <si>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</si>
  <si>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</si>
  <si>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</si>
  <si>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</si>
  <si>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</si>
  <si>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</si>
  <si>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</si>
  <si>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</si>
  <si>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</si>
  <si>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</si>
  <si>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</si>
  <si>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</si>
  <si>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</si>
  <si>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</si>
  <si>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</si>
  <si>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</si>
  <si>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</si>
  <si>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</si>
  <si>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</si>
  <si>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</si>
  <si>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</si>
  <si>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</si>
  <si>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</si>
  <si>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</si>
  <si>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</si>
  <si>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</si>
  <si>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</si>
  <si>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</si>
  <si>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</si>
  <si>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</si>
  <si>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</si>
  <si>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</si>
  <si>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</si>
  <si>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</si>
  <si>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</si>
  <si>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</si>
  <si>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</si>
  <si>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</si>
  <si>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</si>
  <si>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</si>
  <si>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</si>
  <si>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</si>
  <si>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</si>
  <si>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</si>
  <si>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</si>
  <si>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</si>
  <si>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</si>
  <si>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</si>
  <si>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</si>
  <si>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</si>
  <si>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</si>
  <si>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</si>
  <si>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</si>
  <si>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</si>
  <si>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</si>
  <si>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</si>
  <si>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</si>
  <si>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</si>
  <si>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</si>
  <si>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</si>
  <si>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</si>
  <si>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</si>
  <si>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</si>
  <si>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</si>
  <si>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</si>
  <si>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</si>
  <si>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</si>
  <si>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</si>
  <si>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</si>
  <si>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</si>
  <si>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</si>
  <si>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</si>
  <si>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</si>
  <si>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</si>
  <si>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</si>
  <si>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</si>
  <si>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</si>
  <si>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</si>
  <si>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</si>
  <si>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</si>
  <si>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</si>
  <si>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</si>
  <si>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</si>
  <si>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</si>
  <si>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</si>
  <si>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</si>
  <si>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</si>
  <si>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</si>
  <si>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</si>
  <si>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</si>
  <si>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</si>
  <si>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</si>
  <si>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</si>
  <si>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</si>
  <si>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</si>
  <si>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</si>
  <si>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</si>
  <si>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</si>
  <si>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</si>
  <si>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</si>
  <si>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</si>
  <si>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</si>
  <si>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</si>
  <si>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</si>
  <si>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</si>
  <si>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</si>
  <si>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</si>
  <si>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</si>
  <si>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</si>
  <si>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</si>
  <si>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</si>
  <si>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</si>
  <si>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</si>
  <si>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</si>
  <si>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</si>
  <si>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</si>
  <si>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</si>
  <si>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</si>
  <si>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</si>
  <si>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</si>
  <si>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</si>
  <si>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</si>
  <si>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</si>
  <si>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</si>
  <si>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</si>
  <si>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</si>
  <si>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</si>
  <si>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</si>
  <si>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</si>
  <si>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</si>
  <si>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</si>
  <si>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</si>
  <si>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</si>
  <si>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</si>
  <si>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</si>
  <si>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</si>
  <si>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</si>
  <si>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</si>
  <si>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</si>
  <si>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</si>
  <si>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</si>
  <si>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</si>
  <si>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</si>
  <si>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</si>
  <si>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</si>
  <si>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</si>
  <si>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</si>
  <si>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</si>
  <si>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</si>
  <si>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</si>
  <si>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</si>
  <si>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</si>
  <si>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</si>
  <si>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</si>
  <si>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</si>
  <si>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</si>
  <si>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</si>
  <si>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</si>
  <si>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</si>
  <si>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</si>
  <si>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</si>
  <si>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</si>
  <si>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</si>
  <si>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</si>
  <si>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</si>
  <si>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</si>
  <si>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</si>
  <si>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</si>
  <si>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</si>
  <si>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</si>
  <si>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</si>
  <si>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</si>
  <si>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</si>
  <si>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</si>
  <si>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</si>
  <si>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</si>
  <si>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</si>
  <si>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</si>
  <si>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</si>
  <si>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</si>
  <si>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</si>
  <si>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</si>
  <si>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</si>
  <si>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</si>
  <si>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</si>
  <si>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</si>
  <si>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</si>
  <si>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</si>
  <si>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</si>
  <si>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</si>
  <si>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</si>
  <si>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</si>
  <si>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</si>
  <si>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</si>
  <si>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</si>
  <si>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</si>
  <si>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</si>
  <si>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</si>
  <si>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</si>
  <si>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</si>
  <si>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</si>
  <si>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</si>
  <si>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</si>
  <si>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</si>
  <si>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</si>
  <si>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</si>
  <si>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</si>
  <si>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</si>
  <si>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</si>
  <si>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</si>
  <si>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</si>
  <si>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</si>
  <si>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</si>
  <si>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</si>
  <si>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</si>
  <si>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</si>
  <si>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</si>
  <si>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</si>
  <si>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</si>
  <si>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</si>
  <si>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</si>
  <si>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</si>
  <si>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</si>
  <si>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</si>
  <si>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</si>
  <si>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</si>
  <si>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</si>
  <si>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</si>
  <si>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</si>
  <si>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</si>
  <si>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</si>
  <si>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</si>
  <si>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</si>
  <si>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</si>
  <si>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</si>
  <si>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</si>
  <si>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</si>
  <si>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</si>
  <si>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</si>
  <si>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</si>
  <si>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</si>
  <si>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</si>
  <si>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</si>
  <si>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</si>
  <si>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</si>
  <si>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</si>
  <si>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</si>
  <si>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</si>
  <si>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</si>
  <si>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</si>
  <si>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</si>
  <si>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</si>
  <si>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</si>
  <si>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</si>
  <si>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</si>
  <si>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</si>
  <si>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</si>
  <si>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</si>
  <si>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</si>
  <si>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</si>
  <si>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</si>
  <si>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</si>
  <si>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</si>
  <si>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</si>
  <si>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</si>
  <si>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</si>
  <si>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</si>
  <si>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</si>
  <si>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</si>
  <si>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</si>
  <si>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</si>
  <si>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</si>
  <si>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</si>
  <si>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</si>
  <si>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</si>
  <si>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</si>
  <si>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</si>
  <si>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</si>
  <si>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</si>
  <si>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</si>
  <si>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</si>
  <si>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</si>
  <si>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</si>
  <si>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</si>
  <si>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</si>
  <si>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</si>
  <si>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</si>
  <si>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</si>
  <si>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</si>
  <si>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</si>
  <si>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</si>
  <si>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</si>
  <si>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</si>
  <si>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</si>
  <si>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</si>
  <si>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</si>
  <si>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</si>
  <si>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</si>
  <si>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</si>
  <si>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</si>
  <si>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</si>
  <si>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</si>
  <si>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</si>
  <si>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</si>
  <si>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</si>
  <si>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</si>
  <si>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</si>
  <si>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</si>
  <si>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</si>
  <si>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</si>
  <si>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</si>
  <si>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</si>
  <si>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</si>
  <si>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</si>
  <si>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</si>
  <si>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</si>
  <si>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</si>
  <si>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</si>
  <si>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</si>
  <si>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</si>
  <si>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</si>
  <si>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</si>
  <si>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</si>
  <si>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</si>
  <si>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</si>
  <si>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</si>
  <si>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</si>
  <si>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</si>
  <si>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</si>
  <si>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</si>
  <si>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</si>
  <si>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</si>
  <si>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</si>
  <si>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</si>
  <si>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</si>
  <si>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</si>
  <si>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</si>
  <si>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</si>
  <si>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</si>
  <si>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</si>
  <si>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</si>
  <si>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</si>
  <si>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</si>
  <si>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</si>
  <si>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</si>
  <si>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</si>
  <si>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</si>
  <si>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</si>
  <si>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</si>
  <si>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</si>
  <si>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</si>
  <si>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</si>
  <si>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</si>
  <si>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</si>
  <si>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</si>
  <si>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</si>
  <si>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</si>
  <si>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</si>
  <si>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</si>
  <si>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</si>
  <si>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</si>
  <si>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</si>
  <si>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</si>
  <si>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</si>
  <si>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</si>
  <si>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</si>
  <si>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</si>
  <si>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</si>
  <si>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</si>
  <si>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</si>
  <si>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</si>
  <si>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</si>
  <si>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</si>
  <si>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</si>
  <si>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</si>
  <si>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</si>
  <si>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</si>
  <si>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</si>
  <si>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</si>
  <si>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</si>
  <si>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</si>
  <si>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</si>
  <si>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</si>
  <si>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</si>
  <si>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</si>
  <si>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</si>
  <si>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</si>
  <si>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</si>
  <si>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</si>
  <si>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</si>
  <si>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</si>
  <si>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</si>
  <si>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</si>
  <si>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</si>
  <si>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</si>
  <si>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</si>
  <si>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</si>
  <si>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</si>
  <si>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</si>
  <si>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</si>
  <si>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</si>
  <si>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</si>
  <si>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</si>
  <si>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</si>
  <si>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</si>
  <si>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</si>
  <si>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</si>
  <si>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</si>
  <si>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</si>
  <si>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</si>
  <si>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</si>
  <si>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</si>
  <si>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</si>
  <si>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</si>
  <si>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</si>
  <si>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</si>
  <si>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</si>
  <si>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</si>
  <si>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</si>
  <si>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</si>
  <si>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</si>
  <si>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</si>
  <si>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</si>
  <si>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</si>
  <si>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</si>
  <si>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</si>
  <si>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</si>
  <si>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</si>
  <si>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</si>
  <si>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</si>
  <si>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</si>
  <si>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</si>
  <si>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</si>
  <si>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</si>
  <si>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</si>
  <si>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</si>
  <si>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</si>
  <si>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</si>
  <si>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</si>
  <si>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</si>
  <si>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</si>
  <si>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</si>
  <si>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</si>
  <si>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</si>
  <si>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</si>
  <si>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</si>
  <si>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</si>
  <si>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</si>
  <si>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</si>
  <si>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</si>
  <si>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</si>
  <si>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</si>
  <si>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</si>
  <si>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</si>
  <si>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</si>
  <si>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</si>
  <si>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</si>
  <si>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</si>
  <si>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</si>
  <si>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</si>
  <si>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</si>
  <si>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</si>
  <si>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</si>
  <si>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</si>
  <si>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</si>
  <si>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</si>
  <si>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</si>
  <si>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</si>
  <si>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</si>
  <si>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</si>
  <si>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</si>
  <si>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</si>
  <si>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</si>
  <si>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</si>
  <si>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</si>
  <si>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</si>
  <si>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</si>
  <si>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</si>
  <si>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</si>
  <si>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</si>
  <si>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</si>
  <si>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</si>
  <si>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</si>
  <si>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</si>
  <si>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</si>
  <si>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</si>
  <si>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</si>
  <si>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</si>
  <si>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</si>
  <si>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</si>
  <si>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</si>
  <si>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</si>
  <si>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</si>
  <si>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</si>
  <si>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</si>
  <si>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</si>
  <si>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</si>
  <si>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</si>
  <si>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</si>
  <si>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</si>
  <si>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</si>
  <si>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</si>
  <si>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</si>
  <si>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</si>
  <si>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</si>
  <si>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</si>
  <si>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</si>
  <si>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</si>
  <si>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</si>
  <si>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</si>
  <si>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</si>
  <si>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</si>
  <si>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</si>
  <si>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</si>
  <si>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</si>
  <si>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</si>
  <si>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</si>
  <si>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</si>
  <si>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</si>
  <si>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</si>
  <si>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</si>
  <si>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</si>
  <si>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</si>
  <si>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</si>
  <si>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</si>
  <si>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</si>
  <si>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</si>
  <si>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</si>
  <si>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</si>
  <si>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</si>
  <si>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</si>
  <si>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</si>
  <si>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</si>
  <si>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</si>
  <si>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</si>
  <si>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</si>
  <si>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</si>
  <si>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</si>
  <si>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</si>
  <si>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</si>
  <si>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</si>
  <si>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</si>
  <si>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</si>
  <si>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</si>
  <si>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</si>
  <si>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</si>
  <si>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</si>
  <si>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</si>
  <si>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</si>
  <si>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</si>
  <si>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</si>
  <si>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</si>
  <si>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</si>
  <si>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</si>
  <si>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</si>
  <si>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</si>
  <si>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</si>
  <si>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</si>
  <si>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</si>
  <si>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</si>
  <si>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</si>
  <si>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</si>
  <si>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</si>
  <si>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</si>
  <si>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</si>
  <si>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</si>
  <si>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</si>
  <si>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</si>
  <si>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</si>
  <si>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</si>
  <si>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</si>
  <si>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</si>
  <si>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</si>
  <si>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</si>
  <si>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</si>
  <si>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</si>
  <si>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</si>
  <si>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</si>
  <si>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</si>
  <si>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</si>
  <si>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</si>
  <si>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</si>
  <si>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</si>
  <si>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</si>
  <si>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</si>
  <si>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</si>
  <si>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</si>
  <si>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</si>
  <si>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</si>
  <si>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</si>
  <si>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</si>
  <si>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</si>
  <si>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</si>
  <si>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</si>
  <si>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</si>
  <si>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</si>
  <si>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</si>
  <si>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</si>
  <si>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</si>
  <si>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</si>
  <si>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</si>
  <si>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</si>
  <si>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</si>
  <si>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</si>
  <si>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</si>
  <si>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</si>
  <si>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</si>
  <si>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</si>
  <si>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</si>
  <si>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</si>
  <si>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</si>
  <si>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</si>
  <si>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</si>
  <si>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</si>
  <si>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</si>
  <si>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</si>
  <si>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</si>
  <si>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</si>
  <si>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</si>
  <si>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</si>
  <si>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</si>
  <si>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</si>
  <si>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</si>
  <si>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</si>
  <si>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</si>
  <si>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</si>
  <si>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</si>
  <si>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</si>
  <si>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</si>
  <si>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</si>
  <si>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</si>
  <si>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</si>
  <si>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</si>
  <si>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</si>
  <si>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</si>
  <si>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</si>
  <si>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</si>
  <si>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</si>
  <si>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</si>
  <si>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</si>
  <si>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</si>
  <si>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</si>
  <si>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</si>
  <si>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</si>
  <si>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</si>
  <si>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</si>
  <si>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</si>
  <si>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</si>
  <si>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</si>
  <si>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</si>
  <si>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</si>
  <si>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</si>
  <si>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</si>
  <si>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</si>
  <si>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</si>
  <si>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</si>
  <si>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</si>
  <si>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</si>
  <si>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</si>
  <si>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</si>
  <si>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</si>
  <si>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</si>
  <si>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</si>
  <si>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</si>
  <si>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</si>
  <si>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</si>
  <si>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</si>
  <si>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</si>
  <si>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</si>
  <si>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</si>
  <si>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</si>
  <si>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</si>
  <si>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</si>
  <si>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</si>
  <si>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</si>
  <si>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</si>
  <si>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</si>
  <si>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</si>
  <si>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</si>
  <si>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</si>
  <si>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</si>
  <si>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</si>
  <si>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</si>
  <si>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</si>
  <si>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</si>
  <si>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</si>
  <si>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</si>
  <si>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</si>
  <si>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</si>
  <si>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</si>
  <si>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</si>
  <si>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</si>
  <si>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</si>
  <si>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</si>
  <si>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</si>
  <si>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</si>
  <si>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</si>
  <si>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</si>
  <si>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</si>
  <si>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</si>
  <si>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</si>
  <si>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</si>
  <si>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</si>
  <si>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</si>
  <si>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</si>
  <si>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</si>
  <si>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</si>
  <si>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</si>
  <si>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</si>
  <si>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</si>
  <si>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</si>
  <si>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</si>
  <si>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</si>
  <si>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</si>
  <si>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</si>
  <si>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</si>
  <si>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</si>
  <si>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</si>
  <si>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</si>
  <si>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</si>
  <si>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</si>
  <si>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</si>
  <si>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</si>
  <si>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</si>
  <si>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</si>
  <si>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</si>
  <si>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</si>
  <si>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</si>
  <si>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</si>
  <si>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</si>
  <si>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</si>
  <si>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</si>
  <si>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</si>
  <si>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</si>
  <si>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</si>
  <si>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</si>
  <si>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</si>
  <si>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</si>
  <si>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</si>
  <si>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</si>
  <si>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</si>
  <si>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</si>
  <si>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</si>
  <si>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</si>
  <si>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</si>
  <si>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</si>
  <si>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</si>
  <si>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</si>
  <si>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</si>
  <si>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</si>
  <si>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</si>
  <si>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</si>
  <si>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</si>
  <si>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</si>
  <si>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</si>
  <si>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</si>
  <si>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</si>
  <si>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</si>
  <si>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</si>
  <si>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</si>
  <si>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</si>
  <si>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</si>
  <si>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</si>
  <si>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</si>
  <si>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</si>
  <si>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</si>
  <si>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</si>
  <si>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</si>
  <si>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</si>
  <si>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</si>
  <si>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</si>
  <si>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</si>
  <si>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</si>
  <si>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</si>
  <si>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</si>
  <si>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</si>
  <si>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</si>
  <si>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</si>
  <si>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</si>
  <si>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</si>
  <si>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</si>
  <si>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</si>
  <si>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</si>
  <si>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</si>
  <si>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</si>
  <si>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</si>
  <si>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</si>
  <si>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</si>
  <si>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</si>
  <si>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</si>
  <si>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</si>
  <si>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</si>
  <si>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</si>
  <si>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</si>
  <si>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</si>
  <si>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</si>
  <si>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</si>
  <si>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</si>
  <si>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</si>
  <si>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</si>
  <si>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</si>
  <si>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</si>
  <si>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</si>
  <si>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</si>
  <si>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</si>
  <si>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</si>
  <si>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</si>
  <si>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</si>
  <si>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</si>
  <si>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</si>
  <si>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</si>
  <si>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</si>
  <si>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</si>
  <si>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</si>
  <si>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</si>
  <si>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</si>
  <si>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</si>
  <si>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</si>
  <si>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</si>
  <si>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</si>
  <si>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</si>
  <si>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</si>
  <si>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</si>
  <si>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</si>
  <si>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</si>
  <si>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</si>
  <si>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</si>
  <si>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</si>
  <si>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</si>
  <si>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</si>
  <si>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</si>
  <si>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</si>
  <si>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</si>
  <si>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</si>
  <si>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</si>
  <si>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</si>
  <si>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</si>
  <si>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</si>
  <si>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</si>
  <si>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</si>
  <si>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</si>
  <si>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</si>
  <si>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</si>
  <si>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</si>
  <si>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</si>
  <si>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</si>
  <si>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</si>
  <si>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</si>
  <si>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</si>
  <si>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</si>
  <si>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</si>
  <si>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</si>
  <si>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</si>
  <si>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</si>
  <si>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</si>
  <si>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</si>
  <si>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</si>
  <si>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</si>
  <si>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</si>
  <si>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</si>
  <si>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</si>
  <si>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</si>
  <si>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</si>
  <si>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</si>
  <si>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</si>
  <si>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</si>
  <si>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</si>
  <si>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</si>
  <si>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</si>
  <si>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</si>
  <si>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</si>
  <si>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</si>
  <si>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</si>
  <si>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</si>
  <si>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</si>
  <si>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</si>
  <si>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</si>
  <si>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</si>
  <si>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</si>
  <si>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</si>
  <si>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</si>
  <si>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</si>
  <si>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</si>
  <si>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</si>
  <si>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</si>
  <si>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</si>
  <si>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</si>
  <si>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</si>
  <si>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</si>
  <si>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</si>
  <si>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</si>
  <si>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</si>
  <si>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</si>
  <si>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</si>
  <si>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</si>
  <si>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</si>
  <si>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</si>
  <si>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</si>
  <si>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</si>
  <si>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</si>
  <si>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</si>
  <si>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</si>
  <si>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</si>
  <si>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</si>
  <si>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</si>
  <si>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</si>
  <si>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</si>
  <si>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</si>
  <si>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</si>
  <si>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</si>
  <si>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</si>
  <si>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</si>
  <si>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</si>
  <si>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</si>
  <si>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</si>
  <si>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</si>
  <si>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</si>
  <si>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</si>
  <si>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</si>
  <si>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</si>
  <si>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</si>
  <si>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</si>
  <si>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</si>
  <si>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</si>
  <si>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</si>
  <si>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</si>
  <si>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</si>
  <si>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</si>
  <si>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</si>
  <si>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</si>
  <si>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</si>
  <si>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</si>
  <si>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</si>
  <si>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</si>
  <si>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</si>
  <si>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</si>
  <si>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</si>
  <si>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</si>
  <si>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</si>
  <si>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</si>
  <si>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</si>
  <si>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</si>
  <si>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</si>
  <si>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</si>
  <si>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</si>
  <si>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</si>
  <si>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</si>
  <si>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</si>
  <si>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</si>
  <si>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</si>
  <si>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</si>
  <si>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</si>
  <si>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</si>
  <si>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</si>
  <si>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</si>
  <si>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</si>
  <si>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</si>
  <si>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</si>
  <si>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</si>
  <si>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</si>
  <si>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</si>
  <si>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</si>
  <si>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</si>
  <si>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</si>
  <si>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</si>
  <si>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</si>
  <si>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</si>
  <si>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</si>
  <si>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</si>
  <si>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</si>
  <si>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</si>
  <si>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</si>
  <si>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</si>
  <si>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</si>
  <si>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</si>
  <si>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</si>
  <si>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</si>
  <si>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</si>
  <si>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</si>
  <si>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</si>
  <si>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</si>
  <si>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</si>
  <si>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</si>
  <si>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</si>
  <si>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</si>
  <si>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</si>
  <si>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</si>
  <si>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</si>
  <si>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</si>
  <si>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</si>
  <si>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</si>
  <si>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</si>
  <si>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</si>
  <si>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</si>
  <si>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</si>
  <si>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</si>
  <si>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</si>
  <si>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</si>
  <si>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</si>
  <si>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</si>
  <si>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</si>
  <si>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</si>
  <si>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</si>
  <si>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</si>
  <si>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</si>
  <si>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</si>
  <si>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</si>
  <si>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</si>
  <si>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</si>
  <si>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</si>
  <si>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</si>
  <si>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</si>
  <si>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</si>
  <si>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</si>
  <si>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</si>
  <si>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</si>
  <si>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</si>
  <si>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</si>
  <si>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</si>
  <si>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</si>
  <si>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</si>
  <si>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</si>
  <si>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</si>
  <si>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</si>
  <si>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</si>
  <si>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</si>
  <si>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</si>
  <si>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</si>
  <si>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</si>
  <si>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</si>
  <si>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</si>
  <si>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</si>
  <si>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</si>
  <si>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</si>
  <si>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</si>
  <si>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</si>
  <si>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</si>
  <si>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</si>
  <si>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</si>
  <si>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</si>
  <si>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</si>
  <si>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</si>
  <si>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</si>
  <si>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</si>
  <si>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</si>
  <si>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</si>
  <si>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</si>
  <si>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</si>
  <si>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</si>
  <si>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</si>
  <si>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</si>
  <si>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</si>
  <si>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</si>
  <si>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</si>
  <si>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</si>
  <si>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</si>
  <si>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</si>
  <si>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</si>
  <si>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</si>
  <si>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</si>
  <si>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</si>
  <si>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</si>
  <si>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</si>
  <si>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</si>
  <si>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</si>
  <si>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</si>
  <si>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</si>
  <si>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</si>
  <si>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</si>
  <si>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</si>
  <si>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</si>
  <si>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</si>
  <si>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</si>
  <si>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</si>
  <si>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</si>
  <si>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</si>
  <si>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</si>
  <si>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</si>
  <si>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</si>
  <si>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</si>
  <si>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</si>
  <si>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</si>
  <si>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</si>
  <si>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</si>
  <si>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</si>
  <si>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</si>
  <si>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</si>
  <si>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</si>
  <si>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</si>
  <si>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</si>
  <si>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</si>
  <si>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</si>
  <si>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</si>
  <si>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</si>
  <si>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</si>
  <si>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</si>
  <si>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</si>
  <si>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</si>
  <si>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</si>
  <si>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</si>
  <si>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</si>
  <si>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</si>
  <si>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</si>
  <si>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</si>
  <si>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</si>
  <si>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</si>
  <si>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</si>
  <si>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</si>
  <si>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</si>
  <si>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</si>
  <si>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</si>
  <si>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</si>
  <si>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</si>
  <si>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</si>
  <si>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</si>
  <si>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</si>
  <si>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</si>
  <si>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</si>
  <si>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</si>
  <si>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</si>
  <si>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</si>
  <si>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</si>
  <si>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</si>
  <si>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</si>
  <si>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</si>
  <si>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</si>
  <si>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</si>
  <si>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</si>
  <si>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</si>
  <si>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</si>
  <si>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</si>
  <si>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</si>
  <si>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</si>
  <si>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</si>
  <si>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</si>
  <si>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</si>
  <si>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</si>
  <si>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</si>
  <si>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</si>
  <si>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</si>
  <si>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</si>
  <si>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</si>
  <si>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</si>
  <si>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</si>
  <si>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</si>
  <si>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</si>
  <si>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</si>
  <si>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</si>
  <si>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</si>
  <si>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</si>
  <si>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</si>
  <si>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</si>
  <si>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</si>
  <si>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</si>
  <si>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</si>
  <si>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</si>
  <si>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</si>
  <si>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</si>
  <si>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</si>
  <si>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</si>
  <si>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</si>
  <si>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</si>
  <si>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</si>
  <si>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</si>
  <si>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</si>
  <si>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</si>
  <si>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</si>
  <si>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</si>
  <si>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</si>
  <si>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</si>
  <si>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</si>
  <si>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</si>
  <si>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</si>
  <si>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</si>
  <si>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</si>
  <si>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</si>
  <si>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</si>
  <si>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</si>
  <si>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</si>
  <si>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</si>
  <si>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</si>
  <si>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</si>
  <si>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</si>
  <si>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</si>
  <si>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</si>
  <si>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</si>
  <si>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</si>
  <si>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</si>
  <si>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</si>
  <si>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</si>
  <si>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</si>
  <si>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</si>
  <si>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</si>
  <si>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</si>
  <si>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</si>
  <si>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</si>
  <si>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</si>
  <si>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</si>
  <si>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</si>
  <si>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</si>
  <si>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</si>
  <si>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</si>
  <si>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</si>
  <si>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</si>
  <si>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</si>
  <si>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</si>
  <si>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</si>
  <si>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</si>
  <si>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</si>
  <si>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</si>
  <si>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</si>
  <si>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</si>
  <si>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</si>
  <si>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</si>
  <si>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</si>
  <si>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</si>
  <si>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</si>
  <si>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</si>
  <si>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</si>
  <si>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</si>
  <si>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</si>
  <si>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</si>
  <si>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</si>
  <si>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</si>
  <si>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</si>
  <si>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</si>
  <si>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</si>
  <si>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</si>
  <si>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</si>
  <si>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</si>
  <si>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</si>
  <si>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</si>
  <si>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</si>
  <si>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</si>
  <si>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</si>
  <si>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</si>
  <si>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</si>
  <si>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</si>
  <si>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</si>
  <si>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</si>
  <si>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</si>
  <si>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</si>
  <si>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</si>
  <si>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</si>
  <si>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</si>
  <si>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</si>
  <si>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</si>
  <si>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</si>
  <si>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</si>
  <si>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</si>
  <si>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</si>
  <si>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</si>
  <si>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</si>
  <si>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</si>
  <si>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</si>
  <si>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</si>
  <si>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</si>
  <si>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</si>
  <si>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</si>
  <si>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</si>
  <si>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</si>
  <si>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</si>
  <si>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</si>
  <si>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</si>
  <si>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</si>
  <si>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</si>
  <si>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</si>
  <si>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</si>
  <si>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</si>
  <si>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</si>
  <si>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</si>
  <si>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</si>
  <si>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</si>
  <si>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</si>
  <si>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</si>
  <si>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</si>
  <si>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</si>
  <si>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</si>
  <si>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</si>
  <si>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</si>
  <si>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</si>
  <si>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</si>
  <si>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</si>
  <si>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</si>
  <si>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</si>
  <si>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</si>
  <si>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</si>
  <si>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</si>
  <si>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</si>
  <si>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</si>
  <si>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</si>
  <si>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</si>
  <si>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</si>
  <si>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</si>
  <si>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</si>
  <si>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</si>
  <si>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</si>
  <si>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</si>
  <si>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</si>
  <si>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</si>
  <si>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</si>
  <si>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</si>
  <si>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</si>
  <si>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</si>
  <si>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</si>
  <si>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</si>
  <si>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</si>
  <si>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</si>
  <si>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</si>
  <si>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</si>
  <si>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</si>
  <si>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</si>
  <si>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</si>
  <si>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</si>
  <si>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</si>
  <si>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</si>
  <si>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</si>
  <si>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</si>
  <si>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</si>
  <si>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</si>
  <si>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</si>
  <si>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</si>
  <si>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</si>
  <si>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</si>
  <si>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</si>
  <si>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</si>
  <si>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</si>
  <si>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</si>
  <si>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</si>
  <si>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</si>
  <si>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</si>
  <si>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</si>
  <si>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</si>
  <si>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</si>
  <si>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</si>
  <si>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</si>
  <si>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</si>
  <si>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</si>
  <si>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</si>
  <si>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</si>
  <si>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</si>
  <si>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</si>
  <si>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</si>
  <si>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</si>
  <si>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</si>
  <si>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</si>
  <si>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</si>
  <si>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</si>
  <si>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</si>
  <si>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</si>
  <si>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</si>
  <si>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</si>
  <si>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</si>
  <si>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</si>
  <si>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</si>
  <si>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</si>
  <si>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</si>
  <si>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</si>
  <si>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</si>
  <si>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</si>
  <si>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</si>
  <si>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</si>
  <si>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</si>
  <si>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</si>
  <si>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</si>
  <si>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</si>
  <si>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</si>
  <si>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</si>
  <si>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</si>
  <si>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</si>
  <si>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</si>
  <si>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</si>
  <si>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</si>
  <si>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</si>
  <si>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</si>
  <si>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</si>
  <si>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</si>
  <si>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</si>
  <si>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</si>
  <si>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</si>
  <si>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</si>
  <si>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</si>
  <si>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</si>
  <si>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</si>
  <si>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</si>
  <si>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</si>
  <si>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</si>
  <si>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</si>
  <si>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</si>
  <si>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</si>
  <si>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</si>
  <si>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</si>
  <si>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</si>
  <si>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</si>
  <si>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</si>
  <si>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</si>
  <si>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</si>
  <si>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</si>
  <si>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</si>
  <si>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</si>
  <si>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</si>
  <si>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</si>
  <si>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</si>
  <si>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</si>
  <si>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</si>
  <si>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</si>
  <si>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</si>
  <si>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</si>
  <si>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</si>
  <si>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</si>
  <si>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</si>
  <si>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</si>
  <si>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</si>
  <si>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</si>
  <si>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</si>
  <si>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</si>
  <si>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</si>
  <si>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</si>
  <si>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</si>
  <si>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</si>
  <si>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</si>
  <si>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</si>
  <si>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</si>
  <si>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</si>
  <si>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</si>
  <si>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</si>
  <si>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</si>
  <si>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</si>
  <si>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</si>
  <si>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</si>
  <si>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</si>
  <si>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</si>
  <si>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</si>
  <si>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</si>
  <si>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</si>
  <si>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</si>
  <si>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</si>
  <si>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</si>
  <si>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</si>
  <si>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</si>
  <si>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</si>
  <si>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</si>
  <si>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</si>
  <si>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</si>
  <si>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</si>
  <si>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</si>
  <si>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</si>
  <si>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</si>
  <si>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</si>
  <si>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</si>
  <si>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</si>
  <si>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</si>
  <si>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</si>
  <si>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</si>
  <si>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</si>
  <si>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</si>
  <si>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</si>
  <si>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</si>
  <si>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</si>
  <si>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</si>
  <si>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</si>
  <si>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</si>
  <si>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</si>
  <si>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</si>
  <si>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</si>
  <si>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</si>
  <si>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</si>
  <si>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</si>
  <si>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</si>
  <si>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</si>
  <si>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</si>
  <si>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</si>
  <si>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</si>
  <si>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</si>
  <si>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</si>
  <si>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</si>
  <si>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</si>
  <si>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</si>
  <si>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</si>
  <si>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</si>
  <si>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</si>
  <si>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</si>
  <si>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</si>
  <si>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</si>
  <si>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</si>
  <si>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</si>
  <si>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</si>
  <si>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</si>
  <si>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</si>
  <si>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</si>
  <si>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</si>
  <si>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</si>
  <si>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</si>
  <si>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</si>
  <si>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</si>
  <si>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</si>
  <si>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</si>
  <si>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</si>
  <si>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</si>
  <si>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</si>
  <si>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</si>
  <si>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</si>
  <si>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</si>
  <si>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</si>
  <si>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</si>
  <si>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</si>
  <si>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</si>
  <si>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</si>
  <si>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</si>
  <si>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</si>
  <si>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</si>
  <si>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</si>
  <si>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</si>
  <si>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</si>
  <si>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</si>
  <si>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</si>
  <si>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</si>
  <si>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</si>
  <si>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</si>
  <si>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</si>
  <si>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</si>
  <si>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</si>
  <si>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</si>
  <si>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</si>
  <si>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</si>
  <si>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</si>
  <si>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</si>
  <si>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</si>
  <si>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</si>
  <si>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</si>
  <si>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</si>
  <si>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</si>
  <si>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</si>
  <si>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</si>
  <si>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</si>
  <si>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</si>
  <si>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</si>
  <si>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</si>
  <si>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</si>
  <si>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</si>
  <si>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</si>
  <si>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</si>
  <si>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</si>
  <si>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</si>
  <si>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</si>
  <si>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</si>
  <si>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</si>
  <si>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</si>
  <si>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</si>
  <si>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</si>
  <si>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</si>
  <si>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</si>
  <si>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</si>
  <si>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</si>
  <si>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</si>
  <si>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</si>
  <si>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</si>
  <si>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</si>
  <si>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</si>
  <si>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</si>
  <si>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</si>
  <si>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</si>
  <si>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</si>
  <si>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</si>
  <si>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</si>
  <si>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</si>
  <si>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</si>
  <si>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</si>
  <si>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</si>
  <si>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</si>
  <si>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</si>
  <si>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</si>
  <si>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</si>
  <si>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</si>
  <si>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</si>
  <si>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</si>
  <si>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</si>
  <si>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</si>
  <si>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</si>
  <si>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</si>
  <si>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</si>
  <si>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</si>
  <si>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</si>
  <si>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</si>
  <si>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</si>
  <si>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</si>
  <si>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</si>
  <si>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</si>
  <si>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</si>
  <si>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</si>
  <si>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</si>
  <si>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</si>
  <si>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</si>
  <si>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</si>
  <si>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</si>
  <si>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</si>
  <si>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</si>
  <si>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</si>
  <si>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</si>
  <si>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</si>
  <si>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</si>
  <si>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</si>
  <si>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</si>
  <si>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</si>
  <si>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</si>
  <si>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</si>
  <si>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</si>
  <si>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</si>
  <si>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</si>
  <si>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</si>
  <si>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</si>
  <si>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</si>
  <si>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</si>
  <si>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</si>
  <si>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</si>
  <si>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</si>
  <si>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</si>
  <si>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</si>
  <si>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</si>
  <si>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</si>
  <si>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</si>
  <si>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</si>
  <si>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</si>
  <si>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</si>
  <si>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</si>
  <si>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</si>
  <si>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</si>
  <si>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</si>
  <si>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</si>
  <si>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</si>
  <si>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</si>
  <si>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</si>
  <si>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</si>
  <si>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</si>
  <si>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</si>
  <si>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</si>
  <si>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</si>
  <si>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</si>
  <si>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</si>
  <si>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</si>
  <si>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</si>
  <si>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</si>
  <si>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</si>
  <si>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</si>
  <si>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</si>
  <si>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</si>
  <si>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</si>
  <si>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</si>
  <si>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</si>
  <si>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</si>
  <si>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</si>
  <si>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</si>
  <si>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</si>
  <si>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</si>
  <si>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</si>
  <si>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</si>
  <si>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</si>
  <si>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</si>
  <si>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</si>
  <si>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</si>
  <si>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</si>
  <si>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</si>
  <si>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</si>
  <si>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</si>
  <si>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</si>
  <si>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</si>
  <si>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</si>
  <si>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</si>
  <si>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</si>
  <si>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</si>
  <si>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</si>
  <si>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</si>
  <si>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</si>
  <si>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</si>
  <si>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</si>
  <si>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</si>
  <si>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</si>
  <si>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</si>
  <si>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</si>
  <si>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</si>
  <si>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</si>
  <si>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</si>
  <si>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</si>
  <si>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</si>
  <si>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</si>
  <si>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</si>
  <si>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</si>
  <si>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</si>
  <si>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</si>
  <si>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</si>
  <si>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</si>
  <si>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</si>
  <si>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</si>
  <si>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</si>
  <si>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</si>
  <si>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</si>
  <si>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</si>
  <si>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</si>
  <si>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</si>
  <si>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</si>
  <si>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</si>
  <si>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</si>
  <si>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</si>
  <si>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</si>
  <si>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</si>
  <si>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</si>
  <si>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</si>
  <si>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</si>
  <si>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</si>
  <si>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</si>
  <si>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</si>
  <si>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</si>
  <si>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</si>
  <si>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</si>
  <si>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</si>
  <si>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</si>
  <si>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</si>
  <si>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</si>
  <si>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</si>
  <si>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</si>
  <si>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</si>
  <si>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</si>
  <si>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</si>
  <si>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</si>
  <si>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</si>
  <si>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</si>
  <si>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</si>
  <si>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</si>
  <si>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</si>
  <si>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</si>
  <si>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</si>
  <si>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</si>
  <si>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</si>
  <si>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</si>
  <si>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</si>
  <si>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</si>
  <si>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</si>
  <si>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</si>
  <si>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</si>
  <si>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</si>
  <si>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</si>
  <si>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</si>
  <si>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</si>
  <si>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</si>
  <si>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</si>
  <si>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</si>
  <si>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</si>
  <si>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</si>
  <si>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</si>
  <si>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</si>
  <si>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</si>
  <si>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</si>
  <si>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</si>
  <si>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</si>
  <si>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</si>
  <si>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</si>
  <si>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</si>
  <si>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</si>
  <si>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</si>
  <si>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</si>
  <si>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</si>
  <si>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</si>
  <si>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</si>
  <si>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</si>
  <si>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</si>
  <si>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</si>
  <si>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</si>
  <si>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</si>
  <si>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</si>
  <si>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</si>
  <si>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</si>
  <si>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</si>
  <si>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</si>
  <si>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</si>
  <si>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</si>
  <si>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</si>
  <si>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</si>
  <si>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</si>
  <si>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</si>
  <si>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</si>
  <si>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</si>
  <si>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</si>
  <si>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</si>
  <si>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</si>
  <si>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</si>
  <si>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</si>
  <si>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</si>
  <si>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</si>
  <si>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</si>
  <si>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</si>
  <si>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</si>
  <si>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</si>
  <si>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</si>
  <si>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</si>
  <si>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</si>
  <si>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</si>
  <si>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</si>
  <si>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</si>
  <si>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</si>
  <si>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</si>
  <si>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</si>
  <si>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</si>
  <si>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</si>
  <si>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</si>
  <si>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</si>
  <si>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</si>
  <si>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</si>
  <si>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</si>
  <si>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</si>
  <si>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</si>
  <si>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</si>
  <si>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</si>
  <si>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</si>
  <si>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</si>
  <si>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</si>
  <si>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</si>
  <si>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</si>
  <si>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</si>
  <si>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</si>
  <si>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</si>
  <si>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</si>
  <si>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</si>
  <si>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</si>
  <si>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</si>
  <si>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</si>
  <si>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</si>
  <si>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</si>
  <si>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</si>
  <si>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</si>
  <si>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</si>
  <si>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</si>
  <si>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</si>
  <si>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</si>
  <si>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</si>
  <si>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</si>
  <si>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</si>
  <si>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</si>
  <si>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</si>
  <si>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</si>
  <si>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</si>
  <si>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</si>
  <si>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</si>
  <si>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</si>
  <si>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</si>
  <si>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</si>
  <si>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</si>
  <si>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</si>
  <si>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</si>
  <si>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</si>
  <si>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</si>
  <si>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</si>
  <si>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</si>
  <si>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</si>
  <si>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</si>
  <si>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</si>
  <si>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</si>
  <si>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</si>
  <si>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</si>
  <si>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</si>
  <si>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</si>
  <si>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</si>
  <si>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</si>
  <si>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</si>
  <si>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</si>
  <si>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</si>
  <si>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</si>
  <si>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</si>
  <si>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</si>
  <si>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</si>
  <si>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</si>
  <si>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</si>
  <si>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</si>
  <si>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</si>
  <si>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</si>
  <si>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</si>
  <si>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</si>
  <si>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</si>
  <si>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</si>
  <si>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</si>
  <si>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</si>
  <si>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</si>
  <si>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</si>
  <si>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</si>
  <si>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</si>
  <si>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</si>
  <si>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</si>
  <si>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</si>
  <si>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</si>
  <si>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</si>
  <si>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</si>
  <si>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</si>
  <si>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</si>
  <si>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</si>
  <si>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</si>
  <si>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</si>
  <si>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</si>
  <si>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</si>
  <si>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</si>
  <si>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</si>
  <si>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</si>
  <si>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</si>
  <si>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</si>
  <si>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</si>
  <si>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</si>
  <si>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</si>
  <si>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</si>
  <si>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</si>
  <si>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</si>
  <si>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</si>
  <si>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</si>
  <si>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</si>
  <si>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</si>
  <si>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</si>
  <si>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</si>
  <si>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</si>
  <si>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</si>
  <si>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</si>
  <si>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</si>
  <si>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</si>
  <si>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</si>
  <si>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</si>
  <si>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</si>
  <si>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</si>
  <si>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</si>
  <si>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</si>
  <si>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</si>
  <si>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</si>
  <si>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</si>
  <si>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</si>
  <si>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</si>
  <si>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</si>
  <si>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</si>
  <si>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</si>
  <si>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</si>
  <si>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</si>
  <si>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</si>
  <si>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</si>
  <si>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</si>
  <si>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</si>
  <si>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</si>
  <si>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</si>
  <si>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</si>
  <si>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</si>
  <si>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</si>
  <si>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</si>
  <si>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</si>
  <si>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</si>
  <si>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</si>
  <si>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</si>
  <si>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</si>
  <si>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</si>
  <si>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</si>
  <si>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</si>
  <si>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</si>
  <si>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</si>
  <si>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</si>
  <si>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</si>
  <si>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</si>
  <si>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</si>
  <si>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</si>
  <si>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</si>
  <si>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</si>
  <si>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</si>
  <si>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</si>
  <si>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</si>
  <si>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</si>
  <si>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</si>
  <si>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</si>
  <si>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</si>
  <si>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</si>
  <si>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</si>
  <si>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</si>
  <si>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</si>
  <si>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</si>
  <si>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</si>
  <si>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</si>
  <si>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</si>
  <si>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</si>
  <si>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</si>
  <si>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</si>
  <si>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</si>
  <si>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</si>
  <si>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</si>
  <si>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</si>
  <si>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</si>
  <si>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</si>
  <si>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</si>
  <si>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</si>
  <si>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</si>
  <si>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</si>
  <si>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</si>
  <si>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</si>
  <si>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</si>
  <si>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</si>
  <si>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</si>
  <si>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</si>
  <si>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</si>
  <si>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</si>
  <si>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</si>
  <si>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</si>
  <si>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</si>
  <si>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</si>
  <si>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</si>
  <si>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</si>
  <si>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</si>
  <si>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</si>
  <si>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</si>
  <si>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</si>
  <si>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</si>
  <si>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</si>
  <si>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</si>
  <si>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</si>
  <si>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</si>
  <si>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</si>
  <si>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</si>
  <si>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</si>
  <si>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</si>
  <si>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</si>
  <si>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</si>
  <si>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</si>
  <si>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</si>
  <si>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</si>
  <si>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</si>
  <si>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</si>
  <si>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</si>
  <si>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</si>
  <si>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</si>
  <si>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</si>
  <si>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</si>
  <si>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</si>
  <si>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</si>
  <si>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</si>
  <si>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</si>
  <si>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</si>
  <si>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</si>
  <si>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</si>
  <si>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</si>
  <si>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</si>
  <si>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</si>
  <si>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</si>
  <si>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</si>
  <si>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</si>
  <si>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</si>
  <si>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</si>
  <si>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</si>
  <si>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</si>
  <si>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</si>
  <si>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</si>
  <si>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</si>
  <si>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</si>
  <si>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</si>
  <si>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</si>
  <si>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</si>
  <si>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</si>
  <si>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</si>
  <si>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</si>
  <si>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</si>
  <si>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</si>
  <si>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</si>
  <si>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</si>
  <si>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</si>
  <si>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</si>
  <si>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</si>
  <si>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</si>
  <si>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</si>
  <si>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</si>
  <si>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</si>
  <si>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</si>
  <si>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</si>
  <si>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</si>
  <si>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</si>
  <si>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</si>
  <si>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</si>
  <si>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</si>
  <si>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</si>
  <si>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</si>
  <si>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</si>
  <si>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</si>
  <si>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</si>
  <si>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</si>
  <si>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</si>
  <si>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</si>
  <si>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</si>
  <si>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</si>
  <si>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</si>
  <si>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</si>
  <si>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</si>
  <si>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</si>
  <si>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</si>
  <si>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</si>
  <si>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</si>
  <si>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</si>
  <si>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</si>
  <si>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</si>
  <si>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</si>
  <si>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</si>
  <si>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</si>
  <si>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</si>
  <si>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</si>
  <si>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</si>
  <si>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</si>
  <si>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</si>
  <si>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</si>
  <si>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</si>
  <si>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</si>
  <si>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</si>
  <si>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</si>
  <si>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</si>
  <si>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</si>
  <si>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</si>
  <si>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</si>
  <si>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</si>
  <si>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</si>
  <si>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</si>
  <si>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</si>
  <si>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</si>
  <si>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</si>
  <si>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</si>
  <si>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</si>
  <si>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</si>
  <si>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</si>
  <si>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</si>
  <si>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</si>
  <si>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</si>
  <si>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</si>
  <si>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</si>
  <si>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</si>
  <si>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</si>
  <si>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</si>
  <si>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</si>
  <si>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</si>
  <si>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</si>
  <si>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</si>
  <si>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</si>
  <si>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</si>
  <si>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</si>
  <si>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</si>
  <si>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</si>
  <si>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</si>
  <si>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</si>
  <si>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</si>
  <si>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</si>
  <si>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</si>
  <si>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</si>
  <si>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</si>
  <si>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</si>
  <si>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</si>
  <si>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</si>
  <si>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</si>
  <si>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</si>
  <si>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</si>
  <si>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</si>
  <si>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</si>
  <si>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</si>
  <si>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</si>
  <si>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</si>
  <si>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</si>
  <si>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</si>
  <si>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</si>
  <si>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</si>
  <si>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</si>
  <si>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</si>
  <si>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</si>
  <si>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</si>
  <si>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</si>
  <si>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</si>
  <si>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</si>
  <si>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</si>
  <si>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</si>
  <si>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</si>
  <si>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</si>
  <si>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</si>
  <si>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</si>
  <si>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</si>
  <si>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</si>
  <si>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</si>
  <si>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</si>
  <si>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</si>
  <si>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</si>
  <si>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</si>
  <si>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</si>
  <si>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</si>
  <si>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</si>
  <si>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</si>
  <si>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</si>
  <si>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</si>
  <si>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</si>
  <si>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</si>
  <si>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</si>
  <si>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</si>
  <si>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</si>
  <si>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</si>
  <si>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</si>
  <si>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</si>
  <si>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</si>
  <si>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</si>
  <si>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</si>
  <si>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</si>
  <si>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</si>
  <si>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</si>
  <si>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</si>
  <si>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</si>
  <si>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</si>
  <si>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</si>
  <si>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</si>
  <si>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</si>
  <si>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</si>
  <si>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</si>
  <si>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</si>
  <si>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</si>
  <si>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</si>
  <si>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</si>
  <si>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</si>
  <si>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</si>
  <si>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</si>
  <si>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</si>
  <si>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</si>
  <si>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</si>
  <si>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</si>
  <si>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</si>
  <si>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</si>
  <si>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</si>
  <si>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</si>
  <si>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</si>
  <si>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</si>
  <si>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</si>
  <si>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</si>
  <si>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</si>
  <si>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</si>
  <si>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</si>
  <si>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</si>
  <si>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</si>
  <si>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</si>
  <si>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</si>
  <si>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</si>
  <si>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</si>
  <si>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</si>
  <si>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</si>
  <si>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</si>
  <si>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</si>
  <si>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</si>
  <si>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</si>
  <si>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</si>
  <si>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</si>
  <si>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</si>
  <si>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</si>
  <si>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</si>
  <si>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</si>
  <si>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</si>
  <si>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</si>
  <si>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</si>
  <si>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</si>
  <si>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</si>
  <si>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</si>
  <si>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</si>
  <si>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</si>
  <si>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</si>
  <si>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</si>
  <si>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</si>
  <si>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</si>
  <si>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</si>
  <si>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</si>
  <si>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</si>
  <si>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</si>
  <si>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</si>
  <si>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</si>
  <si>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</si>
  <si>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</si>
  <si>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</si>
  <si>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</si>
  <si>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</si>
  <si>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</si>
  <si>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</si>
  <si>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</si>
  <si>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</si>
  <si>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</si>
  <si>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</si>
  <si>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</si>
  <si>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</si>
  <si>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</si>
  <si>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</si>
  <si>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</si>
  <si>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</si>
  <si>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</si>
  <si>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</si>
  <si>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</si>
  <si>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</si>
  <si>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</si>
  <si>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</si>
  <si>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</si>
  <si>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</si>
  <si>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</si>
  <si>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</si>
  <si>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</si>
  <si>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</si>
  <si>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</si>
  <si>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</si>
  <si>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</si>
  <si>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</si>
  <si>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</si>
  <si>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</si>
  <si>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</si>
  <si>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</si>
  <si>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</si>
  <si>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</si>
  <si>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</si>
  <si>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</si>
  <si>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</si>
  <si>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</si>
  <si>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</si>
  <si>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</si>
  <si>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</si>
  <si>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</si>
  <si>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</si>
  <si>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</si>
  <si>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</si>
  <si>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</si>
  <si>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</si>
  <si>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</si>
  <si>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</si>
  <si>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</si>
  <si>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</si>
  <si>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</si>
  <si>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</si>
  <si>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</si>
  <si>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</si>
  <si>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</si>
  <si>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</si>
  <si>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</si>
  <si>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</si>
  <si>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</si>
  <si>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</si>
  <si>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</si>
  <si>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</si>
  <si>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</si>
  <si>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</si>
  <si>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</si>
  <si>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</si>
  <si>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</si>
  <si>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</si>
  <si>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</si>
  <si>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</si>
  <si>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</si>
  <si>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</si>
  <si>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</si>
  <si>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</si>
  <si>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</si>
  <si>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</si>
  <si>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</si>
  <si>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</si>
  <si>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</si>
  <si>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</si>
  <si>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</si>
  <si>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</si>
  <si>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</si>
  <si>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</si>
  <si>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</si>
  <si>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</si>
  <si>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</si>
  <si>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</si>
  <si>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</si>
  <si>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</si>
  <si>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</si>
  <si>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</si>
  <si>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</si>
  <si>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</si>
  <si>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</si>
  <si>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</si>
  <si>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</si>
  <si>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</si>
  <si>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</si>
  <si>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</si>
  <si>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</si>
  <si>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</si>
  <si>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</si>
  <si>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</si>
  <si>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</si>
  <si>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</si>
  <si>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</si>
  <si>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</si>
  <si>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</si>
  <si>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</si>
  <si>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</si>
  <si>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</si>
  <si>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</si>
  <si>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</si>
  <si>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</si>
  <si>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</si>
  <si>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</si>
  <si>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</si>
  <si>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</si>
  <si>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</si>
  <si>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</si>
  <si>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</si>
  <si>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</si>
  <si>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</si>
  <si>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</si>
  <si>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</si>
  <si>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</si>
  <si>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</si>
  <si>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</si>
  <si>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</si>
  <si>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</si>
  <si>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</si>
  <si>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</si>
  <si>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</si>
  <si>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</si>
  <si>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</si>
  <si>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</si>
  <si>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</si>
  <si>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</si>
  <si>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</si>
  <si>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</si>
  <si>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</si>
  <si>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</si>
  <si>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</si>
  <si>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</si>
  <si>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</si>
  <si>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</si>
  <si>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</si>
  <si>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</si>
  <si>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</si>
  <si>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</si>
  <si>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</si>
  <si>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</si>
  <si>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</si>
  <si>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</si>
  <si>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</si>
  <si>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</si>
  <si>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</si>
  <si>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</si>
  <si>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</si>
  <si>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</si>
  <si>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</si>
  <si>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</si>
  <si>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</si>
  <si>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</si>
  <si>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</si>
  <si>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</si>
  <si>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</si>
  <si>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</si>
  <si>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</si>
  <si>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</si>
  <si>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</si>
  <si>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</si>
  <si>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</si>
  <si>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</si>
  <si>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</si>
  <si>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</si>
  <si>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</si>
  <si>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</si>
  <si>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</si>
  <si>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</si>
  <si>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</si>
  <si>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</si>
  <si>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</si>
  <si>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</si>
  <si>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</si>
  <si>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</si>
  <si>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</si>
  <si>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</si>
  <si>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</si>
  <si>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</si>
  <si>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</si>
  <si>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</si>
  <si>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</si>
  <si>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</si>
  <si>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</si>
  <si>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</si>
  <si>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</si>
  <si>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</si>
  <si>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</si>
  <si>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</si>
  <si>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</si>
  <si>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</si>
  <si>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</si>
  <si>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</si>
  <si>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</si>
  <si>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</si>
  <si>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</si>
  <si>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</si>
  <si>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</si>
  <si>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</si>
  <si>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</si>
  <si>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</si>
  <si>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</si>
  <si>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</si>
  <si>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</si>
  <si>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</si>
  <si>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</si>
  <si>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</si>
  <si>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</si>
  <si>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</si>
  <si>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</si>
  <si>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</si>
  <si>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</si>
  <si>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</si>
  <si>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</si>
  <si>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</si>
  <si>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</si>
  <si>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</si>
  <si>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</si>
  <si>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</si>
  <si>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</si>
  <si>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</si>
  <si>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</si>
  <si>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</si>
  <si>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</si>
  <si>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</si>
  <si>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</si>
  <si>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</si>
  <si>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</si>
  <si>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</si>
  <si>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</si>
  <si>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</si>
  <si>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</si>
  <si>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</si>
  <si>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</si>
  <si>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</si>
  <si>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</si>
  <si>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</si>
  <si>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</si>
  <si>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</si>
  <si>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</si>
  <si>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</si>
  <si>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</si>
  <si>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</si>
  <si>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</si>
  <si>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</si>
  <si>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</si>
  <si>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</si>
  <si>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</si>
  <si>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</si>
  <si>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</si>
  <si>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</si>
  <si>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</si>
  <si>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</si>
  <si>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</si>
  <si>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</si>
  <si>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</si>
  <si>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</si>
  <si>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</si>
  <si>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</si>
  <si>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</si>
  <si>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</si>
  <si>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</si>
  <si>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</si>
  <si>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</si>
  <si>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</si>
  <si>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</si>
  <si>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</si>
  <si>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</si>
  <si>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</si>
  <si>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</si>
  <si>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</si>
  <si>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</si>
  <si>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</si>
  <si>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</si>
  <si>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</si>
  <si>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</si>
  <si>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</si>
  <si>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</si>
  <si>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</si>
  <si>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</si>
  <si>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</si>
  <si>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</si>
  <si>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</si>
  <si>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</si>
  <si>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</si>
  <si>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</si>
  <si>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</si>
  <si>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</si>
  <si>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</si>
  <si>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</si>
  <si>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</si>
  <si>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</si>
  <si>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</si>
  <si>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</si>
  <si>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</si>
  <si>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</si>
  <si>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</si>
  <si>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</si>
  <si>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</si>
  <si>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</si>
  <si>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</si>
  <si>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</si>
  <si>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</si>
  <si>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</si>
  <si>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</si>
  <si>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</si>
  <si>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</si>
  <si>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</si>
  <si>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</si>
  <si>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</si>
  <si>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</si>
  <si>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</si>
  <si>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</si>
  <si>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</si>
  <si>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</si>
  <si>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</si>
  <si>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</si>
  <si>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</si>
  <si>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</si>
  <si>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</si>
  <si>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</si>
  <si>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</si>
  <si>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</si>
  <si>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</si>
  <si>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</si>
  <si>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</si>
  <si>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</si>
  <si>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</si>
  <si>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</si>
  <si>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</si>
  <si>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</si>
  <si>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</si>
  <si>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</si>
  <si>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</si>
  <si>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</si>
  <si>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</si>
  <si>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</si>
  <si>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</si>
  <si>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</si>
  <si>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</si>
  <si>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</si>
  <si>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</si>
  <si>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</si>
  <si>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</si>
  <si>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</si>
  <si>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</si>
  <si>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</si>
  <si>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</si>
  <si>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</si>
  <si>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</si>
  <si>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</si>
  <si>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</si>
  <si>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</si>
  <si>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</si>
  <si>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</si>
  <si>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</si>
  <si>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</si>
  <si>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</si>
  <si>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</si>
  <si>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</si>
  <si>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</si>
  <si>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</si>
  <si>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</si>
  <si>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</si>
  <si>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</si>
  <si>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</si>
  <si>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</si>
  <si>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</si>
  <si>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</si>
  <si>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</si>
  <si>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</si>
  <si>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</si>
  <si>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</si>
  <si>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</si>
  <si>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</si>
  <si>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</si>
  <si>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</si>
  <si>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</si>
  <si>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</si>
  <si>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</si>
  <si>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</si>
  <si>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</si>
  <si>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</si>
  <si>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</si>
  <si>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</si>
  <si>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</si>
  <si>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</si>
  <si>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</si>
  <si>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</si>
  <si>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</si>
  <si>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</si>
  <si>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</si>
  <si>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</si>
  <si>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</si>
  <si>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</si>
  <si>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</si>
  <si>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</si>
  <si>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</si>
  <si>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</si>
  <si>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</si>
  <si>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</si>
  <si>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</si>
  <si>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</si>
  <si>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</si>
  <si>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</si>
  <si>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</si>
  <si>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</si>
  <si>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</si>
  <si>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</si>
  <si>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</si>
  <si>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</si>
  <si>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</si>
  <si>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</si>
  <si>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</si>
  <si>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</si>
  <si>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</si>
  <si>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</si>
  <si>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</si>
  <si>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</si>
  <si>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</si>
  <si>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</si>
  <si>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</si>
  <si>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</si>
  <si>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</si>
  <si>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</si>
  <si>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</si>
  <si>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</si>
  <si>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</si>
  <si>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</si>
  <si>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</si>
  <si>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</si>
  <si>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</si>
  <si>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</si>
  <si>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</si>
  <si>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</si>
  <si>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</si>
  <si>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</si>
  <si>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</si>
  <si>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</si>
  <si>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</si>
  <si>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</si>
  <si>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</si>
  <si>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</si>
  <si>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</si>
  <si>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</si>
  <si>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</si>
  <si>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</si>
  <si>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</si>
  <si>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</si>
  <si>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</si>
  <si>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</si>
  <si>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</si>
  <si>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</si>
  <si>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</si>
  <si>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</si>
  <si>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</si>
  <si>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</si>
  <si>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</si>
  <si>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</si>
  <si>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</si>
  <si>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</si>
  <si>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</si>
  <si>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</si>
  <si>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</si>
  <si>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</si>
  <si>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</si>
  <si>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</si>
  <si>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</si>
  <si>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</si>
  <si>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</si>
  <si>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</si>
  <si>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</si>
  <si>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</si>
  <si>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</si>
  <si>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</si>
  <si>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</si>
  <si>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</si>
  <si>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</si>
  <si>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</si>
  <si>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</si>
  <si>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</si>
  <si>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</si>
  <si>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</si>
  <si>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</si>
  <si>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</si>
  <si>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</si>
  <si>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</si>
  <si>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</si>
  <si>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</si>
  <si>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</si>
  <si>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</si>
  <si>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</si>
  <si>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</si>
  <si>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</si>
  <si>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</si>
  <si>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</si>
  <si>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</si>
  <si>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</si>
  <si>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</si>
  <si>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</si>
  <si>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</si>
  <si>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</si>
  <si>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</si>
  <si>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</si>
  <si>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</si>
  <si>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</si>
  <si>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</si>
  <si>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</si>
  <si>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</si>
  <si>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</si>
  <si>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</si>
  <si>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</si>
  <si>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</si>
  <si>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</si>
  <si>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</si>
  <si>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</si>
  <si>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</si>
  <si>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</si>
  <si>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</si>
  <si>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</si>
  <si>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</si>
  <si>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</si>
  <si>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</si>
  <si>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</si>
  <si>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</si>
  <si>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</si>
  <si>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</si>
  <si>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</si>
  <si>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</si>
  <si>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</si>
  <si>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</si>
  <si>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</si>
  <si>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</si>
  <si>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</si>
  <si>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</si>
  <si>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</si>
  <si>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</si>
  <si>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</si>
  <si>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</si>
  <si>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</si>
  <si>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</si>
  <si>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</si>
  <si>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</si>
  <si>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</si>
  <si>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</si>
  <si>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</si>
  <si>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</si>
  <si>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</si>
  <si>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</si>
  <si>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</si>
  <si>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</si>
  <si>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</si>
  <si>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</si>
  <si>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</si>
  <si>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</si>
  <si>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</si>
  <si>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</si>
  <si>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</si>
  <si>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</si>
  <si>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</si>
  <si>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</si>
  <si>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</si>
  <si>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</si>
  <si>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</si>
  <si>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</si>
  <si>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</si>
  <si>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</si>
  <si>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</si>
  <si>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</si>
  <si>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</si>
  <si>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</si>
  <si>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</si>
  <si>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</si>
  <si>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</si>
  <si>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</si>
  <si>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</si>
  <si>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</si>
  <si>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</si>
  <si>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</si>
  <si>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</si>
  <si>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</si>
  <si>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</si>
  <si>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</si>
  <si>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</si>
  <si>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</si>
  <si>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</si>
  <si>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</si>
  <si>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</si>
  <si>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</si>
  <si>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</si>
  <si>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</si>
  <si>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</si>
  <si>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</si>
  <si>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</si>
  <si>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</si>
  <si>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</si>
  <si>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</si>
  <si>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</si>
  <si>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</si>
  <si>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</si>
  <si>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</si>
  <si>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</si>
  <si>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</si>
  <si>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</si>
  <si>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</si>
  <si>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</si>
  <si>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</si>
  <si>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</si>
  <si>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</si>
  <si>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</si>
  <si>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</si>
  <si>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</si>
  <si>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</si>
  <si>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</si>
  <si>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</si>
  <si>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</si>
  <si>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</si>
  <si>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</si>
  <si>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</si>
  <si>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</si>
  <si>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</si>
  <si>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</si>
  <si>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</si>
  <si>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</si>
  <si>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</si>
  <si>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</si>
  <si>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</si>
  <si>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</si>
  <si>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</si>
  <si>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</si>
  <si>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</si>
  <si>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</si>
  <si>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</si>
  <si>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</si>
  <si>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</si>
  <si>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</si>
  <si>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</si>
  <si>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</si>
  <si>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</si>
  <si>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</si>
  <si>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</si>
  <si>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</si>
  <si>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</si>
  <si>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</si>
  <si>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</si>
  <si>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</si>
  <si>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</si>
  <si>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</si>
  <si>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</si>
  <si>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</si>
  <si>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</si>
  <si>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</si>
  <si>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</si>
  <si>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</si>
  <si>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</si>
  <si>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</si>
  <si>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</si>
  <si>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</si>
  <si>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</si>
  <si>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</si>
  <si>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</si>
  <si>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</si>
  <si>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</si>
  <si>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</si>
  <si>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</si>
  <si>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</si>
  <si>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</si>
  <si>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</si>
  <si>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</si>
  <si>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</si>
  <si>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</si>
  <si>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</si>
  <si>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</si>
  <si>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</si>
  <si>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</si>
  <si>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</si>
  <si>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</si>
  <si>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</si>
  <si>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</si>
  <si>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</si>
  <si>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</si>
  <si>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</si>
  <si>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</si>
  <si>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</si>
  <si>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</si>
  <si>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</si>
  <si>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</si>
  <si>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</si>
  <si>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</si>
  <si>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</si>
  <si>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</si>
  <si>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</si>
  <si>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</si>
  <si>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</si>
  <si>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</si>
  <si>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</si>
  <si>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</si>
  <si>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</si>
  <si>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</si>
  <si>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</si>
  <si>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</si>
  <si>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</si>
  <si>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</si>
  <si>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</si>
  <si>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</si>
  <si>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</si>
  <si>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</si>
  <si>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</si>
  <si>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</si>
  <si>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</si>
  <si>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</si>
  <si>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</si>
  <si>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</si>
  <si>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</si>
  <si>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</si>
  <si>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</si>
  <si>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</si>
  <si>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</si>
  <si>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</si>
  <si>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</si>
  <si>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</si>
  <si>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</si>
  <si>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</si>
  <si>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</si>
  <si>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</si>
  <si>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</si>
  <si>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</si>
  <si>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</si>
  <si>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</si>
  <si>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</si>
  <si>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</si>
  <si>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</si>
  <si>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</si>
  <si>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</si>
  <si>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</si>
  <si>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</si>
  <si>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</si>
  <si>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</si>
  <si>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</si>
  <si>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</si>
  <si>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</si>
  <si>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</si>
  <si>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</si>
  <si>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</si>
  <si>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</si>
  <si>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</si>
  <si>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</si>
  <si>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</si>
  <si>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</si>
  <si>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</si>
  <si>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</si>
  <si>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</si>
  <si>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</si>
  <si>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</si>
  <si>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</si>
  <si>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</si>
  <si>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</si>
  <si>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</si>
  <si>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</si>
  <si>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</si>
  <si>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</si>
  <si>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</si>
  <si>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</si>
  <si>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</si>
  <si>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</si>
  <si>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</si>
  <si>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</si>
  <si>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</si>
  <si>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</si>
  <si>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</si>
  <si>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</si>
  <si>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</si>
  <si>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</si>
  <si>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</si>
  <si>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</si>
  <si>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</si>
  <si>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</si>
  <si>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</si>
  <si>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</si>
  <si>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</si>
  <si>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</si>
  <si>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</si>
  <si>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</si>
  <si>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</si>
  <si>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</si>
  <si>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</si>
  <si>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</si>
  <si>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</si>
  <si>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</si>
  <si>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</si>
  <si>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</si>
  <si>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</si>
  <si>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</si>
  <si>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</si>
  <si>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</si>
  <si>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</si>
  <si>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</si>
  <si>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</si>
  <si>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</si>
  <si>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</si>
  <si>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</si>
  <si>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</si>
  <si>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</si>
  <si>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</si>
  <si>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</si>
  <si>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</si>
  <si>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</si>
  <si>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</si>
  <si>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</si>
  <si>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</si>
  <si>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</si>
  <si>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</si>
  <si>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</si>
  <si>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</si>
  <si>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</si>
  <si>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</si>
  <si>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</si>
  <si>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</si>
  <si>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</si>
  <si>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</si>
  <si>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</si>
  <si>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</si>
  <si>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</si>
  <si>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</si>
  <si>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</si>
  <si>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</si>
  <si>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</si>
  <si>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</si>
  <si>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</si>
  <si>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</si>
  <si>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</si>
  <si>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</si>
  <si>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</si>
  <si>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</si>
  <si>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</si>
  <si>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</si>
  <si>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</si>
  <si>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</si>
  <si>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</si>
  <si>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</si>
  <si>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</si>
  <si>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</si>
  <si>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</si>
  <si>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</si>
  <si>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</si>
  <si>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</si>
  <si>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</si>
  <si>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</si>
  <si>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</si>
  <si>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</si>
  <si>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</si>
  <si>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</si>
  <si>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</si>
  <si>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</si>
  <si>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</si>
  <si>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</si>
  <si>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</si>
  <si>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</si>
  <si>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</si>
  <si>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</si>
  <si>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</si>
  <si>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</si>
  <si>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</si>
  <si>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</si>
  <si>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</si>
  <si>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</si>
  <si>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</si>
  <si>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</si>
  <si>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</si>
  <si>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</si>
  <si>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</si>
  <si>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</si>
  <si>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</si>
  <si>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</si>
  <si>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</si>
  <si>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</si>
  <si>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</si>
  <si>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</si>
  <si>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</si>
  <si>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</si>
  <si>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</si>
  <si>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</si>
  <si>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</si>
  <si>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</si>
  <si>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</si>
  <si>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</si>
  <si>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</si>
  <si>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</si>
  <si>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</si>
  <si>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</si>
  <si>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</si>
  <si>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</si>
  <si>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</si>
  <si>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</si>
  <si>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</si>
  <si>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</si>
  <si>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</si>
  <si>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</si>
  <si>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</si>
  <si>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</si>
  <si>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</si>
  <si>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</si>
  <si>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</si>
  <si>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</si>
  <si>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</si>
  <si>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</si>
  <si>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</si>
  <si>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</si>
  <si>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</si>
  <si>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</si>
  <si>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</si>
  <si>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</si>
  <si>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</si>
  <si>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</si>
  <si>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</si>
  <si>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</si>
  <si>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</si>
  <si>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</si>
  <si>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</si>
  <si>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</si>
  <si>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</si>
  <si>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</si>
  <si>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</si>
  <si>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</si>
  <si>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</si>
  <si>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</si>
  <si>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</si>
  <si>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</si>
  <si>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</si>
  <si>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</si>
  <si>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</si>
  <si>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</si>
  <si>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</si>
  <si>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</si>
  <si>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</si>
  <si>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</si>
  <si>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</si>
  <si>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</si>
  <si>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</si>
  <si>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</si>
  <si>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</si>
  <si>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</si>
  <si>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</si>
  <si>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</si>
  <si>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</si>
  <si>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</si>
  <si>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</si>
  <si>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</si>
  <si>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</si>
  <si>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</si>
  <si>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</si>
  <si>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</si>
  <si>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</si>
  <si>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</si>
  <si>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</si>
  <si>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</si>
  <si>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</si>
  <si>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</si>
  <si>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</si>
  <si>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</si>
  <si>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</si>
  <si>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</si>
  <si>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</si>
  <si>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</si>
  <si>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</si>
  <si>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</si>
  <si>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</si>
  <si>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</si>
  <si>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</si>
  <si>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</si>
  <si>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</si>
  <si>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</si>
  <si>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</si>
  <si>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</si>
  <si>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</si>
  <si>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</si>
  <si>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</si>
  <si>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</si>
  <si>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</si>
  <si>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</si>
  <si>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</si>
  <si>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</si>
  <si>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</si>
  <si>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</si>
  <si>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</si>
  <si>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</si>
  <si>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</si>
  <si>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</si>
  <si>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</si>
  <si>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</si>
  <si>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</si>
  <si>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</si>
  <si>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</si>
  <si>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</si>
  <si>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</si>
  <si>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</si>
  <si>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</si>
  <si>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</si>
  <si>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</si>
  <si>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</si>
  <si>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</si>
  <si>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</si>
  <si>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</si>
  <si>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</si>
  <si>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</si>
  <si>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</si>
  <si>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</si>
  <si>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</si>
  <si>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</si>
  <si>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</si>
  <si>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</si>
  <si>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</si>
  <si>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</si>
  <si>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</si>
  <si>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</si>
  <si>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</si>
  <si>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</si>
  <si>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</si>
  <si>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</si>
  <si>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</si>
  <si>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</si>
  <si>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</si>
  <si>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</si>
  <si>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</si>
  <si>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</si>
  <si>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</si>
  <si>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</si>
  <si>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</si>
  <si>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</si>
  <si>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</si>
  <si>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</si>
  <si>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</si>
  <si>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</si>
  <si>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</si>
  <si>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</si>
  <si>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</si>
  <si>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</si>
  <si>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</si>
  <si>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</si>
  <si>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</si>
  <si>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</si>
  <si>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</si>
  <si>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</si>
  <si>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</si>
  <si>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</si>
  <si>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</si>
  <si>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</si>
  <si>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</si>
  <si>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</si>
  <si>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</si>
  <si>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</si>
  <si>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</si>
  <si>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</si>
  <si>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</si>
  <si>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</si>
  <si>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</si>
  <si>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</si>
  <si>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</si>
  <si>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</si>
  <si>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</si>
  <si>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</si>
  <si>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</si>
  <si>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</si>
  <si>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</si>
  <si>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</si>
  <si>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</si>
  <si>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</si>
  <si>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</si>
  <si>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</si>
  <si>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</si>
  <si>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</si>
  <si>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</si>
  <si>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</si>
  <si>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</si>
  <si>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</si>
  <si>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</si>
  <si>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</si>
  <si>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</si>
  <si>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</si>
  <si>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</si>
  <si>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</si>
  <si>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</si>
  <si>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</si>
  <si>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</si>
  <si>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</si>
  <si>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</si>
  <si>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</si>
  <si>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</si>
  <si>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</si>
  <si>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</si>
  <si>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</si>
  <si>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</si>
  <si>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</si>
  <si>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</si>
  <si>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</si>
  <si>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</si>
  <si>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</si>
  <si>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</si>
  <si>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</si>
  <si>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</si>
  <si>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</si>
  <si>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</si>
  <si>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</si>
  <si>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</si>
  <si>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</si>
  <si>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</si>
  <si>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</si>
  <si>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</si>
  <si>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</si>
  <si>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</si>
  <si>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</si>
  <si>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</si>
  <si>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</si>
  <si>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</si>
  <si>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</si>
  <si>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</si>
  <si>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</si>
  <si>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</si>
  <si>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</si>
  <si>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</si>
  <si>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</si>
  <si>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</si>
  <si>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</si>
  <si>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</si>
  <si>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</si>
  <si>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</si>
  <si>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</si>
  <si>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</si>
  <si>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</si>
  <si>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</si>
  <si>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</si>
  <si>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</si>
  <si>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</si>
  <si>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</si>
  <si>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</si>
  <si>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</si>
  <si>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</si>
  <si>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</si>
  <si>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</si>
  <si>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</si>
  <si>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</si>
  <si>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</si>
  <si>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</si>
  <si>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</si>
  <si>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</si>
  <si>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</si>
  <si>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</si>
  <si>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</si>
  <si>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</si>
  <si>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</si>
  <si>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</si>
  <si>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</si>
  <si>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</si>
  <si>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</si>
  <si>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</si>
  <si>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</si>
  <si>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</si>
  <si>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</si>
  <si>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</si>
  <si>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</si>
  <si>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</si>
  <si>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</si>
  <si>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</si>
  <si>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</si>
  <si>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</si>
  <si>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</si>
  <si>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</si>
  <si>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</si>
  <si>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</si>
  <si>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</si>
  <si>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</si>
  <si>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</si>
  <si>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</si>
  <si>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</si>
  <si>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</si>
  <si>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</si>
  <si>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</si>
  <si>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</si>
  <si>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</si>
  <si>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</si>
  <si>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</si>
  <si>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</si>
  <si>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</si>
  <si>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</si>
  <si>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</si>
  <si>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</si>
  <si>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</si>
  <si>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</si>
  <si>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</si>
  <si>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</si>
  <si>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</si>
  <si>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</si>
  <si>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</si>
  <si>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</si>
  <si>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</si>
  <si>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</si>
  <si>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</si>
  <si>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</si>
  <si>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</si>
  <si>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</si>
  <si>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</si>
  <si>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</si>
  <si>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</si>
  <si>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</si>
  <si>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</si>
  <si>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</si>
  <si>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</si>
  <si>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</si>
  <si>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</si>
  <si>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</si>
  <si>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</si>
  <si>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</si>
  <si>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</si>
  <si>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</si>
  <si>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</si>
  <si>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</si>
  <si>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</si>
  <si>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</si>
  <si>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</si>
  <si>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</si>
  <si>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</si>
  <si>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</si>
  <si>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</si>
  <si>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</si>
  <si>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</si>
  <si>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</si>
  <si>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</si>
  <si>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</si>
  <si>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</si>
  <si>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</si>
  <si>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</si>
  <si>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</si>
  <si>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</si>
  <si>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</si>
  <si>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</si>
  <si>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</si>
  <si>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</si>
  <si>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</si>
  <si>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</si>
  <si>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</si>
  <si>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</si>
  <si>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</si>
  <si>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</si>
  <si>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</si>
  <si>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</si>
  <si>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</si>
  <si>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</si>
  <si>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</si>
  <si>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</si>
  <si>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</si>
  <si>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</si>
  <si>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</si>
  <si>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</si>
  <si>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</si>
  <si>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</si>
  <si>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</si>
  <si>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</si>
  <si>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</si>
  <si>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</si>
  <si>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</si>
  <si>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</si>
  <si>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</si>
  <si>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</si>
  <si>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</si>
  <si>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</si>
  <si>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</si>
  <si>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</si>
  <si>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</si>
  <si>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</si>
  <si>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</si>
  <si>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</si>
  <si>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</si>
  <si>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</si>
  <si>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</si>
  <si>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</si>
  <si>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</si>
  <si>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</si>
  <si>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</si>
  <si>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</si>
  <si>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</si>
  <si>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</si>
  <si>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</si>
  <si>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</si>
  <si>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</si>
  <si>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</si>
  <si>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</si>
  <si>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</si>
  <si>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</si>
  <si>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</si>
  <si>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</si>
  <si>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</si>
  <si>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</si>
  <si>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</si>
  <si>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</si>
  <si>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</si>
  <si>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</si>
  <si>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</si>
  <si>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</si>
  <si>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</si>
  <si>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</si>
  <si>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</si>
  <si>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</si>
  <si>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</si>
  <si>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</si>
  <si>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</si>
  <si>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</si>
  <si>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</si>
  <si>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</si>
  <si>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</si>
  <si>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</si>
  <si>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</si>
  <si>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</si>
  <si>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</si>
  <si>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</si>
  <si>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</si>
  <si>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</si>
  <si>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</si>
  <si>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</si>
  <si>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</si>
  <si>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</si>
  <si>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</si>
  <si>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</si>
  <si>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</si>
  <si>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</si>
  <si>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</si>
  <si>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</si>
  <si>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</si>
  <si>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</si>
  <si>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</si>
  <si>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</si>
  <si>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</si>
  <si>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</si>
  <si>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</si>
  <si>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</si>
  <si>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</si>
  <si>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</si>
  <si>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</si>
  <si>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</si>
  <si>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</si>
  <si>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</si>
  <si>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</si>
  <si>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</si>
  <si>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</si>
  <si>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</si>
  <si>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</si>
  <si>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</si>
  <si>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</si>
  <si>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</si>
  <si>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</si>
  <si>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</si>
  <si>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</si>
  <si>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</si>
  <si>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</si>
  <si>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</si>
  <si>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</si>
  <si>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</si>
  <si>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</si>
  <si>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</si>
  <si>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</si>
  <si>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</si>
  <si>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</si>
  <si>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</si>
  <si>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</si>
  <si>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</si>
  <si>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</si>
  <si>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</si>
  <si>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</si>
  <si>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</si>
  <si>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</si>
  <si>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</si>
  <si>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</si>
  <si>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</si>
  <si>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</si>
  <si>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</si>
  <si>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</si>
  <si>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</si>
  <si>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</si>
  <si>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</si>
  <si>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</si>
  <si>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</si>
  <si>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</si>
  <si>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</si>
  <si>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</si>
  <si>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</si>
  <si>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</si>
  <si>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</si>
  <si>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</si>
  <si>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</si>
  <si>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</si>
  <si>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</si>
  <si>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</si>
  <si>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</si>
  <si>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</si>
  <si>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</si>
  <si>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</si>
  <si>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</si>
  <si>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</si>
  <si>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</si>
  <si>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</si>
  <si>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</si>
  <si>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</si>
  <si>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</si>
  <si>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</si>
  <si>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</si>
  <si>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</si>
  <si>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</si>
  <si>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</si>
  <si>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</si>
  <si>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</si>
  <si>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</si>
  <si>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</si>
  <si>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</si>
  <si>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</si>
  <si>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</si>
  <si>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</si>
  <si>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</si>
  <si>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</si>
  <si>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</si>
  <si>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</si>
  <si>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</si>
  <si>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</si>
  <si>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</si>
  <si>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</si>
  <si>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</si>
  <si>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</si>
  <si>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</si>
  <si>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</si>
  <si>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</si>
  <si>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</si>
  <si>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</si>
  <si>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</si>
  <si>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</si>
  <si>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</si>
  <si>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</si>
  <si>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</si>
  <si>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</si>
  <si>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</si>
  <si>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</si>
  <si>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</si>
  <si>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</si>
  <si>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</si>
  <si>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</si>
  <si>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</si>
  <si>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</si>
  <si>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</si>
  <si>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</si>
  <si>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</si>
  <si>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</si>
  <si>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</si>
  <si>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</si>
  <si>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</si>
  <si>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</si>
  <si>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</si>
  <si>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</si>
  <si>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</si>
  <si>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</si>
  <si>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</si>
  <si>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</si>
  <si>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</si>
  <si>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</si>
  <si>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</si>
  <si>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</si>
  <si>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</si>
  <si>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</si>
  <si>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</si>
  <si>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</si>
  <si>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</si>
  <si>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</si>
  <si>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</si>
  <si>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</si>
  <si>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</si>
  <si>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</si>
  <si>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</si>
  <si>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</si>
  <si>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</si>
  <si>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</si>
  <si>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</si>
  <si>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</si>
  <si>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</si>
  <si>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</si>
  <si>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</si>
  <si>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</si>
  <si>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</si>
  <si>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</si>
  <si>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</si>
  <si>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</si>
  <si>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</si>
  <si>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</si>
  <si>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</si>
  <si>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</si>
  <si>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</si>
  <si>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</si>
  <si>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</si>
  <si>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</si>
  <si>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</si>
  <si>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</si>
  <si>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</si>
  <si>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</si>
  <si>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</si>
  <si>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</si>
  <si>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</si>
  <si>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</si>
  <si>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</si>
  <si>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</si>
  <si>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</si>
  <si>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</si>
  <si>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</si>
  <si>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</si>
  <si>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</si>
  <si>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</si>
  <si>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</si>
  <si>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</si>
  <si>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</si>
  <si>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</si>
  <si>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</si>
  <si>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</si>
  <si>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</si>
  <si>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</si>
  <si>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</si>
  <si>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</si>
  <si>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</si>
  <si>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</si>
  <si>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</si>
  <si>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</si>
  <si>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</si>
  <si>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</si>
  <si>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</si>
  <si>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</si>
  <si>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</si>
  <si>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</si>
  <si>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</si>
  <si>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</si>
  <si>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</si>
  <si>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</si>
  <si>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</si>
  <si>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</si>
  <si>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</si>
  <si>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</si>
  <si>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</si>
  <si>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</si>
  <si>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</si>
  <si>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</si>
  <si>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</si>
  <si>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</si>
  <si>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</si>
  <si>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</si>
  <si>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</si>
  <si>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</si>
  <si>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</si>
  <si>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</si>
  <si>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</si>
  <si>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</si>
  <si>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</si>
  <si>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</si>
  <si>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</si>
  <si>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</si>
  <si>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</si>
  <si>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</si>
  <si>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</si>
  <si>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</si>
  <si>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</si>
  <si>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</si>
  <si>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</si>
  <si>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</si>
  <si>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</si>
  <si>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</si>
  <si>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</si>
  <si>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</si>
  <si>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</si>
  <si>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</si>
  <si>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</si>
  <si>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</si>
  <si>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</si>
  <si>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</si>
  <si>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</si>
  <si>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</si>
  <si>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</si>
  <si>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</si>
  <si>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</si>
  <si>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</si>
  <si>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</si>
  <si>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</si>
  <si>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</si>
  <si>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</si>
  <si>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</si>
  <si>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</si>
  <si>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</si>
  <si>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</si>
  <si>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</si>
  <si>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</si>
  <si>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</si>
  <si>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</si>
  <si>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</si>
  <si>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</si>
  <si>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</si>
  <si>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</si>
  <si>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</si>
  <si>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</si>
  <si>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</si>
  <si>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</si>
  <si>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</si>
  <si>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</si>
  <si>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</si>
  <si>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</si>
  <si>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</si>
  <si>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</si>
  <si>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</si>
  <si>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</si>
  <si>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</si>
  <si>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</si>
  <si>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</si>
  <si>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</si>
  <si>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</si>
  <si>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</si>
  <si>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</si>
  <si>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</si>
  <si>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</si>
  <si>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</si>
  <si>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</si>
  <si>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</si>
  <si>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</si>
  <si>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</si>
  <si>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</si>
  <si>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</si>
  <si>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</si>
  <si>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</si>
  <si>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</si>
  <si>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</si>
  <si>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</si>
  <si>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</si>
  <si>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</si>
  <si>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</si>
  <si>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</si>
  <si>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</si>
  <si>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</si>
  <si>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</si>
  <si>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</si>
  <si>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</si>
  <si>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</si>
  <si>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</si>
  <si>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</si>
  <si>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</si>
  <si>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</si>
  <si>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</si>
  <si>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</si>
  <si>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</si>
  <si>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</si>
  <si>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</si>
  <si>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</si>
  <si>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</si>
  <si>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</si>
  <si>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</si>
  <si>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</si>
  <si>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</si>
  <si>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</si>
  <si>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</si>
  <si>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</si>
  <si>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</si>
  <si>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</si>
  <si>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</si>
  <si>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</si>
  <si>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</si>
  <si>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</si>
  <si>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</si>
  <si>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</si>
  <si>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</si>
  <si>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</si>
  <si>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</si>
  <si>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</si>
  <si>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</si>
  <si>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</si>
  <si>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</si>
  <si>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</si>
  <si>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</si>
  <si>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</si>
  <si>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</si>
  <si>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</si>
  <si>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</si>
  <si>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</si>
  <si>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</si>
  <si>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</si>
  <si>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</si>
  <si>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</si>
  <si>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</si>
  <si>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</si>
  <si>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</si>
  <si>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</si>
  <si>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</si>
  <si>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</si>
  <si>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</si>
  <si>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</si>
  <si>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</si>
  <si>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</si>
  <si>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</si>
  <si>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</si>
  <si>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</si>
  <si>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</si>
  <si>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</si>
  <si>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</si>
  <si>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</si>
  <si>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</si>
  <si>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</si>
  <si>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</si>
  <si>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</si>
  <si>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</si>
  <si>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</si>
  <si>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</si>
  <si>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</si>
  <si>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</si>
  <si>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</si>
  <si>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</si>
  <si>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</si>
  <si>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</si>
  <si>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</si>
  <si>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</si>
  <si>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</si>
  <si>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</si>
  <si>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</si>
  <si>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</si>
  <si>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</si>
  <si>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</si>
  <si>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</si>
  <si>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</si>
  <si>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</si>
  <si>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</si>
  <si>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</si>
  <si>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</si>
  <si>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</si>
  <si>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</si>
  <si>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</si>
  <si>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</si>
  <si>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</si>
  <si>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</si>
  <si>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</si>
  <si>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</si>
  <si>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</si>
  <si>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</si>
  <si>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</si>
  <si>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</si>
  <si>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</si>
  <si>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</si>
  <si>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</si>
  <si>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</si>
  <si>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</si>
  <si>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</si>
  <si>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</si>
  <si>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</si>
  <si>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</si>
  <si>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</si>
  <si>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</si>
  <si>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</si>
  <si>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</si>
  <si>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</si>
  <si>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</si>
  <si>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</si>
  <si>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</si>
  <si>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</si>
  <si>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</si>
  <si>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</si>
  <si>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</si>
  <si>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</si>
  <si>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</si>
  <si>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</si>
  <si>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</si>
  <si>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</si>
  <si>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</si>
  <si>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</si>
  <si>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</si>
  <si>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</si>
  <si>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</si>
  <si>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</si>
  <si>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</si>
  <si>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</si>
  <si>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</si>
  <si>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</si>
  <si>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</si>
  <si>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</si>
  <si>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</si>
  <si>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</si>
  <si>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</si>
  <si>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</si>
  <si>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</si>
  <si>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</si>
  <si>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</si>
  <si>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</si>
  <si>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</si>
  <si>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</si>
  <si>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</si>
  <si>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</si>
  <si>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</si>
  <si>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</si>
  <si>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</si>
  <si>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</si>
  <si>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</si>
  <si>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</si>
  <si>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</si>
  <si>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</si>
  <si>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</si>
  <si>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</si>
  <si>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</si>
  <si>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</si>
  <si>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</si>
  <si>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</si>
  <si>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</si>
  <si>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</si>
  <si>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</si>
  <si>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</si>
  <si>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</si>
  <si>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</si>
  <si>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</si>
  <si>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</si>
  <si>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</si>
  <si>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</si>
  <si>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</si>
  <si>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</si>
  <si>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</si>
  <si>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</si>
  <si>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</si>
  <si>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</si>
  <si>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</si>
  <si>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</si>
  <si>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</si>
  <si>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</si>
  <si>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</si>
  <si>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</si>
  <si>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</si>
  <si>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</si>
  <si>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</si>
  <si>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</si>
  <si>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</si>
  <si>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</si>
  <si>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</si>
  <si>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</si>
  <si>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</si>
  <si>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</si>
  <si>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</si>
  <si>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</si>
  <si>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</si>
  <si>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</si>
  <si>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</si>
  <si>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</si>
  <si>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</si>
  <si>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</si>
  <si>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</si>
  <si>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</si>
  <si>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</si>
  <si>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</si>
  <si>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</si>
  <si>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</si>
  <si>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</si>
  <si>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</si>
  <si>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</si>
  <si>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</si>
  <si>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</si>
  <si>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</si>
  <si>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</si>
  <si>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</si>
  <si>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</si>
  <si>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</si>
  <si>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</si>
  <si>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</si>
  <si>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</si>
  <si>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</si>
  <si>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</si>
  <si>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</si>
  <si>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</si>
  <si>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</si>
  <si>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</si>
  <si>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</si>
  <si>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</si>
  <si>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</si>
  <si>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</si>
  <si>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</si>
  <si>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</si>
  <si>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</si>
  <si>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</si>
  <si>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</si>
  <si>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</si>
  <si>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</si>
  <si>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</si>
  <si>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</si>
  <si>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</si>
  <si>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</si>
  <si>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</si>
  <si>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</si>
  <si>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</si>
  <si>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</si>
  <si>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</si>
  <si>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</si>
  <si>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</si>
  <si>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</si>
  <si>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</si>
  <si>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</si>
  <si>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</si>
  <si>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</si>
  <si>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</si>
  <si>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</si>
  <si>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</si>
  <si>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</si>
  <si>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</si>
  <si>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</si>
  <si>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</si>
  <si>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</si>
  <si>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</si>
  <si>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</si>
  <si>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</si>
  <si>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</si>
  <si>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</si>
  <si>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</si>
  <si>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</si>
  <si>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</si>
  <si>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</si>
  <si>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</si>
  <si>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</si>
  <si>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</si>
  <si>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</si>
  <si>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</si>
  <si>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</si>
  <si>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</si>
  <si>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</si>
  <si>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</si>
  <si>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</si>
  <si>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</si>
  <si>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</si>
  <si>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</si>
  <si>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</si>
  <si>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</si>
  <si>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</si>
  <si>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</si>
  <si>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</si>
  <si>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</si>
  <si>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</si>
  <si>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</si>
  <si>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</si>
  <si>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</si>
  <si>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</si>
  <si>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</si>
  <si>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</si>
  <si>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</si>
  <si>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</si>
  <si>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</si>
  <si>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</si>
  <si>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</si>
  <si>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</si>
  <si>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</si>
  <si>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</si>
  <si>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</si>
  <si>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</si>
  <si>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</si>
  <si>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</si>
  <si>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</si>
  <si>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</si>
  <si>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</si>
  <si>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</si>
  <si>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</si>
  <si>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</si>
  <si>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</si>
  <si>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</si>
  <si>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</si>
  <si>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</si>
  <si>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</si>
  <si>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</si>
  <si>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</si>
  <si>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</si>
  <si>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</si>
  <si>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</si>
  <si>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</si>
  <si>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</si>
  <si>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</si>
  <si>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</si>
  <si>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</si>
  <si>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</si>
  <si>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</si>
  <si>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</si>
  <si>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</si>
  <si>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</si>
  <si>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</si>
  <si>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</si>
  <si>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</si>
  <si>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</si>
  <si>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</si>
  <si>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</si>
  <si>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</si>
  <si>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</si>
  <si>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</si>
  <si>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</si>
  <si>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</si>
  <si>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</si>
  <si>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</si>
  <si>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</si>
  <si>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</si>
  <si>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</si>
  <si>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</si>
  <si>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</si>
  <si>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</si>
  <si>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</si>
  <si>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</si>
  <si>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</si>
  <si>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</si>
  <si>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</si>
  <si>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</si>
  <si>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</si>
  <si>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</si>
  <si>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</si>
  <si>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</si>
  <si>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</si>
  <si>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</si>
  <si>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</si>
  <si>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</si>
  <si>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</si>
  <si>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</si>
  <si>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</si>
  <si>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</si>
  <si>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</si>
  <si>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</si>
  <si>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</si>
  <si>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</si>
  <si>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</si>
  <si>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</si>
  <si>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</si>
  <si>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</si>
  <si>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</si>
  <si>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</si>
  <si>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</si>
  <si>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</si>
  <si>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</si>
  <si>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</si>
  <si>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</si>
  <si>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</si>
  <si>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</si>
  <si>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</si>
  <si>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</si>
  <si>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</si>
  <si>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</si>
  <si>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</si>
  <si>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</si>
  <si>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</si>
  <si>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</si>
  <si>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</si>
  <si>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</si>
  <si>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</si>
  <si>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</si>
  <si>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</si>
  <si>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</si>
  <si>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</si>
  <si>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</si>
  <si>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</si>
  <si>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</si>
  <si>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</si>
  <si>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</si>
  <si>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</si>
  <si>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</si>
  <si>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</si>
  <si>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</si>
  <si>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</si>
  <si>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</si>
  <si>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</si>
  <si>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</si>
  <si>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</si>
  <si>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</si>
  <si>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</si>
  <si>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</si>
  <si>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</si>
  <si>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</si>
  <si>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</si>
  <si>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</si>
  <si>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</si>
  <si>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</si>
  <si>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</si>
  <si>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</si>
  <si>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</si>
  <si>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</si>
  <si>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</si>
  <si>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</si>
  <si>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</si>
  <si>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</si>
  <si>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</si>
  <si>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</si>
  <si>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</si>
  <si>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</si>
  <si>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</si>
  <si>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</si>
  <si>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</si>
  <si>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</si>
  <si>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</si>
  <si>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</si>
  <si>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</si>
  <si>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</si>
  <si>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</si>
  <si>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</si>
  <si>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</si>
  <si>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</si>
  <si>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</si>
  <si>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</si>
  <si>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</si>
  <si>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</si>
  <si>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</si>
  <si>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</si>
  <si>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</si>
  <si>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</si>
  <si>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</si>
  <si>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</si>
  <si>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</si>
  <si>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</si>
  <si>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</si>
  <si>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</si>
  <si>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</si>
  <si>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</si>
  <si>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</si>
  <si>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</si>
  <si>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</si>
  <si>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</si>
  <si>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</si>
  <si>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</si>
  <si>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</si>
  <si>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</si>
  <si>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</si>
  <si>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</si>
  <si>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</si>
  <si>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</si>
  <si>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</si>
  <si>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</si>
  <si>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</si>
  <si>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</si>
  <si>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</si>
  <si>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</si>
  <si>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</si>
  <si>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</si>
  <si>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</si>
  <si>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</si>
  <si>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</si>
  <si>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</si>
  <si>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</si>
  <si>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</si>
  <si>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</si>
  <si>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</si>
  <si>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</si>
  <si>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</si>
  <si>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</si>
  <si>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</si>
  <si>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</si>
  <si>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</si>
  <si>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</si>
  <si>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</si>
  <si>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</si>
  <si>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</si>
  <si>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</si>
  <si>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</si>
  <si>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</si>
  <si>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</si>
  <si>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</si>
  <si>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</si>
  <si>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</si>
  <si>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</si>
  <si>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</si>
  <si>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</si>
  <si>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</si>
  <si>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</si>
  <si>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</si>
  <si>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</si>
  <si>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</si>
  <si>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</si>
  <si>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</si>
  <si>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</si>
  <si>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</si>
  <si>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</si>
  <si>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</si>
  <si>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</si>
  <si>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</si>
  <si>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</si>
  <si>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</si>
  <si>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</si>
  <si>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</si>
  <si>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</si>
  <si>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</si>
  <si>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</si>
  <si>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</si>
  <si>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</si>
  <si>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</si>
  <si>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</si>
  <si>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</si>
  <si>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</si>
  <si>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</si>
  <si>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</si>
  <si>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</si>
  <si>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</si>
  <si>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</si>
  <si>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</si>
  <si>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</si>
  <si>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</si>
  <si>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</si>
  <si>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</si>
  <si>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</si>
  <si>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</si>
  <si>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</si>
  <si>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</si>
  <si>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</si>
  <si>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</si>
  <si>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</si>
  <si>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</si>
  <si>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</si>
  <si>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</si>
  <si>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</si>
  <si>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</si>
  <si>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</si>
  <si>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</si>
  <si>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</si>
  <si>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</si>
  <si>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</si>
  <si>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</si>
  <si>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</si>
  <si>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</si>
  <si>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</si>
  <si>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</si>
  <si>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</si>
  <si>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</si>
  <si>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</si>
  <si>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</si>
  <si>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</si>
  <si>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</si>
  <si>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</si>
  <si>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</si>
  <si>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</si>
  <si>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</si>
  <si>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</si>
  <si>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</si>
  <si>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</si>
  <si>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</si>
  <si>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</si>
  <si>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</si>
  <si>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</si>
  <si>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</si>
  <si>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</si>
  <si>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</si>
  <si>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</si>
  <si>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</si>
  <si>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</si>
  <si>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</si>
  <si>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</si>
  <si>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</si>
  <si>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</si>
  <si>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</si>
  <si>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</si>
  <si>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</si>
  <si>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</si>
  <si>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</si>
  <si>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</si>
  <si>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</si>
  <si>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</si>
  <si>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</si>
  <si>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</si>
  <si>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</si>
  <si>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</si>
  <si>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</si>
  <si>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</si>
  <si>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</si>
  <si>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</si>
  <si>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</si>
  <si>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</si>
  <si>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</si>
  <si>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</si>
  <si>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</si>
  <si>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</si>
  <si>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</si>
  <si>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</si>
  <si>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</si>
  <si>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</si>
  <si>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</si>
  <si>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</si>
  <si>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</si>
  <si>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</si>
  <si>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</si>
  <si>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</si>
  <si>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</si>
  <si>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</si>
  <si>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</si>
  <si>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</si>
  <si>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</si>
  <si>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</si>
  <si>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</si>
  <si>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</si>
  <si>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</si>
  <si>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</si>
  <si>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</si>
  <si>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</si>
  <si>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</si>
  <si>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</si>
  <si>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</si>
  <si>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</si>
  <si>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</si>
  <si>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</si>
  <si>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</si>
  <si>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</si>
  <si>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</si>
  <si>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</si>
  <si>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</si>
  <si>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</si>
  <si>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</si>
  <si>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</si>
  <si>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</si>
  <si>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</si>
  <si>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</si>
  <si>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</si>
  <si>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</si>
  <si>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</si>
  <si>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</si>
  <si>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</si>
  <si>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</si>
  <si>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</si>
  <si>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</si>
  <si>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</si>
  <si>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</si>
  <si>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</si>
  <si>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</si>
  <si>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</si>
  <si>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</si>
  <si>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</si>
  <si>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</si>
  <si>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</si>
  <si>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</si>
  <si>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</si>
  <si>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</si>
  <si>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</si>
  <si>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</si>
  <si>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</si>
  <si>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</si>
  <si>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</si>
  <si>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</si>
  <si>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</si>
  <si>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</si>
  <si>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</si>
  <si>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</si>
  <si>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</si>
  <si>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</si>
  <si>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</si>
  <si>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</si>
  <si>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</si>
  <si>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</si>
  <si>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</si>
  <si>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</si>
  <si>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</si>
  <si>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</si>
  <si>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</si>
  <si>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</si>
  <si>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</si>
  <si>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</si>
  <si>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</si>
  <si>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</si>
  <si>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</si>
  <si>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</si>
  <si>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</si>
  <si>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</si>
  <si>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</si>
  <si>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</si>
  <si>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</si>
  <si>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</si>
  <si>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</si>
  <si>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</si>
  <si>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</si>
  <si>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</si>
  <si>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</si>
  <si>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</si>
  <si>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</si>
  <si>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</si>
  <si>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</si>
  <si>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</si>
  <si>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</si>
  <si>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</si>
  <si>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</si>
  <si>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</si>
  <si>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</si>
  <si>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</si>
  <si>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</si>
  <si>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</si>
  <si>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</si>
  <si>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</si>
  <si>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</si>
  <si>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</si>
  <si>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</si>
  <si>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</si>
  <si>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</si>
  <si>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</si>
  <si>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</si>
  <si>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</si>
  <si>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</si>
  <si>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</si>
  <si>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</si>
  <si>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</si>
  <si>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</si>
  <si>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</si>
  <si>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</si>
  <si>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</si>
  <si>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</si>
  <si>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</si>
  <si>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</si>
  <si>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</si>
  <si>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</si>
  <si>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</si>
  <si>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</si>
  <si>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</si>
  <si>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</si>
  <si>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</si>
  <si>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</si>
  <si>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</si>
  <si>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</si>
  <si>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</si>
  <si>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</si>
  <si>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</si>
  <si>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</si>
  <si>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</si>
  <si>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</si>
  <si>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</si>
  <si>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</si>
  <si>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</si>
  <si>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</si>
  <si>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</si>
  <si>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</si>
  <si>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</si>
  <si>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</si>
  <si>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</si>
  <si>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</si>
  <si>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</si>
  <si>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</si>
  <si>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</si>
  <si>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</si>
  <si>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</si>
  <si>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</si>
  <si>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</si>
  <si>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</si>
  <si>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</si>
  <si>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</si>
  <si>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</si>
  <si>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</si>
  <si>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</si>
  <si>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</si>
  <si>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</si>
  <si>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</si>
  <si>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</si>
  <si>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</si>
  <si>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</si>
  <si>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</si>
  <si>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</si>
  <si>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</si>
  <si>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</si>
  <si>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</si>
  <si>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</si>
  <si>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</si>
  <si>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</si>
  <si>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</si>
  <si>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</si>
  <si>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</si>
  <si>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</si>
  <si>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</si>
  <si>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</si>
  <si>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</si>
  <si>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</si>
  <si>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</si>
  <si>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</si>
  <si>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</si>
  <si>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</si>
  <si>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</si>
  <si>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</si>
  <si>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</si>
  <si>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</si>
  <si>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</si>
  <si>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</si>
  <si>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</si>
  <si>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</si>
  <si>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</si>
  <si>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</si>
  <si>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</si>
  <si>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</si>
  <si>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</si>
  <si>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</si>
  <si>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</si>
  <si>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</si>
  <si>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</si>
  <si>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</si>
  <si>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</si>
  <si>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</si>
  <si>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</si>
  <si>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</si>
  <si>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</si>
  <si>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</si>
  <si>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</si>
  <si>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</si>
  <si>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</si>
  <si>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</si>
  <si>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</si>
  <si>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</si>
  <si>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</si>
  <si>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</si>
  <si>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</si>
  <si>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</si>
  <si>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</si>
  <si>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</si>
  <si>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</si>
  <si>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</si>
  <si>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</si>
  <si>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</si>
  <si>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</si>
  <si>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</si>
  <si>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</si>
  <si>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</si>
  <si>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</si>
  <si>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</si>
  <si>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</si>
  <si>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</si>
  <si>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</si>
  <si>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</si>
  <si>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</si>
  <si>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</si>
  <si>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</si>
  <si>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</si>
  <si>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</si>
  <si>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</si>
  <si>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</si>
  <si>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</si>
  <si>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</si>
  <si>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</si>
  <si>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</si>
  <si>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</si>
  <si>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</si>
  <si>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</si>
  <si>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</si>
  <si>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</si>
  <si>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</si>
  <si>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</si>
  <si>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</si>
  <si>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</si>
  <si>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</si>
  <si>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</si>
  <si>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</si>
  <si>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</si>
  <si>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</si>
  <si>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</si>
  <si>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</si>
  <si>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</si>
  <si>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</si>
  <si>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</si>
  <si>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</si>
  <si>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</si>
  <si>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</si>
  <si>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</si>
  <si>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</si>
  <si>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</si>
  <si>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</si>
  <si>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</si>
  <si>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</si>
  <si>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</si>
  <si>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</si>
  <si>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</si>
  <si>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</si>
  <si>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</si>
  <si>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</si>
  <si>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</si>
  <si>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</si>
  <si>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</si>
  <si>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</si>
  <si>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</si>
  <si>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</si>
  <si>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</si>
  <si>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</si>
  <si>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</si>
  <si>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</si>
  <si>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</si>
  <si>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</si>
  <si>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</si>
  <si>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</si>
  <si>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</si>
  <si>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</si>
  <si>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</si>
  <si>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</si>
  <si>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</si>
  <si>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</si>
  <si>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</si>
  <si>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</si>
  <si>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</si>
  <si>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</si>
  <si>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</si>
  <si>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</si>
  <si>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</si>
  <si>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</si>
  <si>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</si>
  <si>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</si>
  <si>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</si>
  <si>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</si>
  <si>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</si>
  <si>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</si>
  <si>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</si>
  <si>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</si>
  <si>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</si>
  <si>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</si>
  <si>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</si>
  <si>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</si>
  <si>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</si>
  <si>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</si>
  <si>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</si>
  <si>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</si>
  <si>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</si>
  <si>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</si>
  <si>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</si>
  <si>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</si>
  <si>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</si>
  <si>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</si>
  <si>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</si>
  <si>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</si>
  <si>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</si>
  <si>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</si>
  <si>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</si>
  <si>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</si>
  <si>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</si>
  <si>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</si>
  <si>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</si>
  <si>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</si>
  <si>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</si>
  <si>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</si>
  <si>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</si>
  <si>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</si>
  <si>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</si>
  <si>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</si>
  <si>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</si>
  <si>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</si>
  <si>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</si>
  <si>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</si>
  <si>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</si>
  <si>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</si>
  <si>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</si>
  <si>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</si>
  <si>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</si>
  <si>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</si>
  <si>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</si>
  <si>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</si>
  <si>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</si>
  <si>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</si>
  <si>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</si>
  <si>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</si>
  <si>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</si>
  <si>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</si>
  <si>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</si>
  <si>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</si>
  <si>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</si>
  <si>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</si>
  <si>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</si>
  <si>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</si>
  <si>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</si>
  <si>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</si>
  <si>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</si>
  <si>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</si>
  <si>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</si>
  <si>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</si>
  <si>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</si>
  <si>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</si>
  <si>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</si>
  <si>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</si>
  <si>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</si>
  <si>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</si>
  <si>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</si>
  <si>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</si>
  <si>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</si>
  <si>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</si>
  <si>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</si>
  <si>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</si>
  <si>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</si>
  <si>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</si>
  <si>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</si>
  <si>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</si>
  <si>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</si>
  <si>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</si>
  <si>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</si>
  <si>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</si>
  <si>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</si>
  <si>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</si>
  <si>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</si>
  <si>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</si>
  <si>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</si>
  <si>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</si>
  <si>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</si>
  <si>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</si>
  <si>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</si>
  <si>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</si>
  <si>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</si>
  <si>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</si>
  <si>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</si>
  <si>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</si>
  <si>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</si>
  <si>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</si>
  <si>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</si>
  <si>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</si>
  <si>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</si>
  <si>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</si>
  <si>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</si>
  <si>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</si>
  <si>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</si>
  <si>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</si>
  <si>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</si>
  <si>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</si>
  <si>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</si>
  <si>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</si>
  <si>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</si>
  <si>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</si>
  <si>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</si>
  <si>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</si>
  <si>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</si>
  <si>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</si>
  <si>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</si>
  <si>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</si>
  <si>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</si>
  <si>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</si>
  <si>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</si>
  <si>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</si>
  <si>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</si>
  <si>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</si>
  <si>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</si>
  <si>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</si>
  <si>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</si>
  <si>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</si>
  <si>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</si>
  <si>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</si>
  <si>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</si>
  <si>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</si>
  <si>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</si>
  <si>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</si>
  <si>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</si>
  <si>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</si>
  <si>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</si>
  <si>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</si>
  <si>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</si>
  <si>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</si>
  <si>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</si>
  <si>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</si>
  <si>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</si>
  <si>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</si>
  <si>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</si>
  <si>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</si>
  <si>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</si>
  <si>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</si>
  <si>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</si>
  <si>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</si>
  <si>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</si>
  <si>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</si>
  <si>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</si>
  <si>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</si>
  <si>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</si>
  <si>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</si>
  <si>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</si>
  <si>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</si>
  <si>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</si>
  <si>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</si>
  <si>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</si>
  <si>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</si>
  <si>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</si>
  <si>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</si>
  <si>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</si>
  <si>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</si>
  <si>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</si>
  <si>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</si>
  <si>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</si>
  <si>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</si>
  <si>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</si>
  <si>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</si>
  <si>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</si>
  <si>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</si>
  <si>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</si>
  <si>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</si>
  <si>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</si>
  <si>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</si>
  <si>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</si>
  <si>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</si>
  <si>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</si>
  <si>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</si>
  <si>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</si>
  <si>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</si>
  <si>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</si>
  <si>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</si>
  <si>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</si>
  <si>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</si>
  <si>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</si>
  <si>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</si>
  <si>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</si>
  <si>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</si>
  <si>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</si>
  <si>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</si>
  <si>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</si>
  <si>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</si>
  <si>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</si>
  <si>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</si>
  <si>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</si>
  <si>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</si>
  <si>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</si>
  <si>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</si>
  <si>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</si>
  <si>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</si>
  <si>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</si>
  <si>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</si>
  <si>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</si>
  <si>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</si>
  <si>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</si>
  <si>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</si>
  <si>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</si>
  <si>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</si>
  <si>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</si>
  <si>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</si>
  <si>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</si>
  <si>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</si>
  <si>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</si>
  <si>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</si>
  <si>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</si>
  <si>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</si>
  <si>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</si>
  <si>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</si>
  <si>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</si>
  <si>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</si>
  <si>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</si>
  <si>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</si>
  <si>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</si>
  <si>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</si>
  <si>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</si>
  <si>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</si>
  <si>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</si>
  <si>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</si>
  <si>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</si>
  <si>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</si>
  <si>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</si>
  <si>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</si>
  <si>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</si>
  <si>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</si>
  <si>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</si>
  <si>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</si>
  <si>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</si>
  <si>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</si>
  <si>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</si>
  <si>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</si>
  <si>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</si>
  <si>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</si>
  <si>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</si>
  <si>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</si>
  <si>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</si>
  <si>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</si>
  <si>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</si>
  <si>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</si>
  <si>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</si>
  <si>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</si>
  <si>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</si>
  <si>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</si>
  <si>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</si>
  <si>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</si>
  <si>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</si>
  <si>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</si>
  <si>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</si>
  <si>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</si>
  <si>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</si>
  <si>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</si>
  <si>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</si>
  <si>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</si>
  <si>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</si>
  <si>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</si>
  <si>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</si>
  <si>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</si>
  <si>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</si>
  <si>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</si>
  <si>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</si>
  <si>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</si>
  <si>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</si>
  <si>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</si>
  <si>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</si>
  <si>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</si>
  <si>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</si>
  <si>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</si>
  <si>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</si>
  <si>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</si>
  <si>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</si>
  <si>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</si>
  <si>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</si>
  <si>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</si>
  <si>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</si>
  <si>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</si>
  <si>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</si>
  <si>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</si>
  <si>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</si>
  <si>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</si>
  <si>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</si>
  <si>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</si>
  <si>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</si>
  <si>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</si>
  <si>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</si>
  <si>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</si>
  <si>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</si>
  <si>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</si>
  <si>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</si>
  <si>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</si>
  <si>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</si>
  <si>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</si>
  <si>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</si>
  <si>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</si>
  <si>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</si>
  <si>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</si>
  <si>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</si>
  <si>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</si>
  <si>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</si>
  <si>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</si>
  <si>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</si>
  <si>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</si>
  <si>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</si>
  <si>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</si>
  <si>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</si>
  <si>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</si>
  <si>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</si>
  <si>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</si>
  <si>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</si>
  <si>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</si>
  <si>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</si>
  <si>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</si>
  <si>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</si>
  <si>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</si>
  <si>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</si>
  <si>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</si>
  <si>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</si>
  <si>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</si>
  <si>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</si>
  <si>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</si>
  <si>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</si>
  <si>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</si>
  <si>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</si>
  <si>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</si>
  <si>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</si>
  <si>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</si>
  <si>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</si>
  <si>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</si>
  <si>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</si>
  <si>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</si>
  <si>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</si>
  <si>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</si>
  <si>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</si>
  <si>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</si>
  <si>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</si>
  <si>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</si>
  <si>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</si>
  <si>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</si>
  <si>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</si>
  <si>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</si>
  <si>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</si>
  <si>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</si>
  <si>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</si>
  <si>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</si>
  <si>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</si>
  <si>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</si>
  <si>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</si>
  <si>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</si>
  <si>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</si>
  <si>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</si>
  <si>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</si>
  <si>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</si>
  <si>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</si>
  <si>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</si>
  <si>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</si>
  <si>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</si>
  <si>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</si>
  <si>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</si>
  <si>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</si>
  <si>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</si>
  <si>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</si>
  <si>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</si>
  <si>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</si>
  <si>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</si>
  <si>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</si>
  <si>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</si>
  <si>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</si>
  <si>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</si>
  <si>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</si>
  <si>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</si>
  <si>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</si>
  <si>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</si>
  <si>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</si>
  <si>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</si>
  <si>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</si>
  <si>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</si>
  <si>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</si>
  <si>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</si>
  <si>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</si>
  <si>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</si>
  <si>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</si>
  <si>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</si>
  <si>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</si>
  <si>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</si>
  <si>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</si>
  <si>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</si>
  <si>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</si>
  <si>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</si>
  <si>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</si>
  <si>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</si>
  <si>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</si>
  <si>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</si>
  <si>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</si>
  <si>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</si>
  <si>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</si>
  <si>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</si>
  <si>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</si>
  <si>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</si>
  <si>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</si>
  <si>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</si>
  <si>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</si>
  <si>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</si>
  <si>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</si>
  <si>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</si>
  <si>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</si>
  <si>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</si>
  <si>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</si>
  <si>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</si>
  <si>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</si>
  <si>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</si>
  <si>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</si>
  <si>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</si>
  <si>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</si>
  <si>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</si>
  <si>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</si>
  <si>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</si>
  <si>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</si>
  <si>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</si>
  <si>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</si>
  <si>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</si>
  <si>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</si>
  <si>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</si>
  <si>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</si>
  <si>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</si>
  <si>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</si>
  <si>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</si>
  <si>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</si>
  <si>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</si>
  <si>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</si>
  <si>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</si>
  <si>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</si>
  <si>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</si>
  <si>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</si>
  <si>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</si>
  <si>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</si>
  <si>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</si>
  <si>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</si>
  <si>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</si>
  <si>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</si>
  <si>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</si>
  <si>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</si>
  <si>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</si>
  <si>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</si>
  <si>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</si>
  <si>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</si>
  <si>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</si>
  <si>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</si>
  <si>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</si>
  <si>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</si>
  <si>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</si>
  <si>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</si>
  <si>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</si>
  <si>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</si>
  <si>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</si>
  <si>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</si>
  <si>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</si>
  <si>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</si>
  <si>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</si>
  <si>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</si>
  <si>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</si>
  <si>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</si>
  <si>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</si>
  <si>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</si>
  <si>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</si>
  <si>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</si>
  <si>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</si>
  <si>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</si>
  <si>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</si>
  <si>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</si>
  <si>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</si>
  <si>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</si>
  <si>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</si>
  <si>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</si>
  <si>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</si>
  <si>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</si>
  <si>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</si>
  <si>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</si>
  <si>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</si>
  <si>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</si>
  <si>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</si>
  <si>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</si>
  <si>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</si>
  <si>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</si>
  <si>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</si>
  <si>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</si>
  <si>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</si>
  <si>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</si>
  <si>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</si>
  <si>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</si>
  <si>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</si>
  <si>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</si>
  <si>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</si>
  <si>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</si>
  <si>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</si>
  <si>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</si>
  <si>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</si>
  <si>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</si>
  <si>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</si>
  <si>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</si>
  <si>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</si>
  <si>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</si>
  <si>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</si>
  <si>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</si>
  <si>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</si>
  <si>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</si>
  <si>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</si>
  <si>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</si>
  <si>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</si>
  <si>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</si>
  <si>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</si>
  <si>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</si>
  <si>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</si>
  <si>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</si>
  <si>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</si>
  <si>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</si>
  <si>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</si>
  <si>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</si>
  <si>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</si>
  <si>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</si>
  <si>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</si>
  <si>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</si>
  <si>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</si>
  <si>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</si>
  <si>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</si>
  <si>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</si>
  <si>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</si>
  <si>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</si>
  <si>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</si>
  <si>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</si>
  <si>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</si>
  <si>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</si>
  <si>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</si>
  <si>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</si>
  <si>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</si>
  <si>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</si>
  <si>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</si>
  <si>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</si>
  <si>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</si>
  <si>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</si>
  <si>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</si>
  <si>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</si>
  <si>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</si>
  <si>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</si>
  <si>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</si>
  <si>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</si>
  <si>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</si>
  <si>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</si>
  <si>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</si>
  <si>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</si>
  <si>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</si>
  <si>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</si>
  <si>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</si>
  <si>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</si>
  <si>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</si>
  <si>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</si>
  <si>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</si>
  <si>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</si>
  <si>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</si>
  <si>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</si>
  <si>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</si>
  <si>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</si>
  <si>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</si>
  <si>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</si>
  <si>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</si>
  <si>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</si>
  <si>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</si>
  <si>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</si>
  <si>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</si>
  <si>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</si>
  <si>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</si>
  <si>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</si>
  <si>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</si>
  <si>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</si>
  <si>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</si>
  <si>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</si>
  <si>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</si>
  <si>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</si>
  <si>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</si>
  <si>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</si>
  <si>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</si>
  <si>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</si>
  <si>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</si>
  <si>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</si>
  <si>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</si>
  <si>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</si>
  <si>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</si>
  <si>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</si>
  <si>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</si>
  <si>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</si>
  <si>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</si>
  <si>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</si>
  <si>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</si>
  <si>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</si>
  <si>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</si>
  <si>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</si>
  <si>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</si>
  <si>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</si>
  <si>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</si>
  <si>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</si>
  <si>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</si>
  <si>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</si>
  <si>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</si>
  <si>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</si>
  <si>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</si>
  <si>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</si>
  <si>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</si>
  <si>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</si>
  <si>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</si>
  <si>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</si>
  <si>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</si>
  <si>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</si>
  <si>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</si>
  <si>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</si>
  <si>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</si>
  <si>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</si>
  <si>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</si>
  <si>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</si>
  <si>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</si>
  <si>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</si>
  <si>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</si>
  <si>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</si>
  <si>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</si>
  <si>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</si>
  <si>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</si>
  <si>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</si>
  <si>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</si>
  <si>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</si>
  <si>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</si>
  <si>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</si>
  <si>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</si>
  <si>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</si>
  <si>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</si>
  <si>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</si>
  <si>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</si>
  <si>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</si>
  <si>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</si>
  <si>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</si>
  <si>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</si>
  <si>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</si>
  <si>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</si>
  <si>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</si>
  <si>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</si>
  <si>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</si>
  <si>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</si>
  <si>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</si>
  <si>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</si>
  <si>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</si>
  <si>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</si>
  <si>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</si>
  <si>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</si>
  <si>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</si>
  <si>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</si>
  <si>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</si>
  <si>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</si>
  <si>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</si>
  <si>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</si>
  <si>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</si>
  <si>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</si>
  <si>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</si>
  <si>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</si>
  <si>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</si>
  <si>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</si>
  <si>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</si>
  <si>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</si>
  <si>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</si>
  <si>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</si>
  <si>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</si>
  <si>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</si>
  <si>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</si>
  <si>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</si>
  <si>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</si>
  <si>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</si>
  <si>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</si>
  <si>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</si>
  <si>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</si>
  <si>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</si>
  <si>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</si>
  <si>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</si>
  <si>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</si>
  <si>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</si>
  <si>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</si>
  <si>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</si>
  <si>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</si>
  <si>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</si>
  <si>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</si>
  <si>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</si>
  <si>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</si>
  <si>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</si>
  <si>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</si>
  <si>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</si>
  <si>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</si>
  <si>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</si>
  <si>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</si>
  <si>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</si>
  <si>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</si>
  <si>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</si>
  <si>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</si>
  <si>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</si>
  <si>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</si>
  <si>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</si>
  <si>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</si>
  <si>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</si>
  <si>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</si>
  <si>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</si>
  <si>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</si>
  <si>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</si>
  <si>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</si>
  <si>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</si>
  <si>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</si>
  <si>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</si>
  <si>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</si>
  <si>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</si>
  <si>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</si>
  <si>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</si>
  <si>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</si>
  <si>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</si>
  <si>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</si>
  <si>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</si>
  <si>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</si>
  <si>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</si>
  <si>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</si>
  <si>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</si>
  <si>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</si>
  <si>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</si>
  <si>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</si>
  <si>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</si>
  <si>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</si>
  <si>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</si>
  <si>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</si>
  <si>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</si>
  <si>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</si>
  <si>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</si>
  <si>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</si>
  <si>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</si>
  <si>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</si>
  <si>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</si>
  <si>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</si>
  <si>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</si>
  <si>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</si>
  <si>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</si>
  <si>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</si>
  <si>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</si>
  <si>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</si>
  <si>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</si>
  <si>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</si>
  <si>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</si>
  <si>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</si>
  <si>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</si>
  <si>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</si>
  <si>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</si>
  <si>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</si>
  <si>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</si>
  <si>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</si>
  <si>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</si>
  <si>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</si>
  <si>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</si>
  <si>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</si>
  <si>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</si>
  <si>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</si>
  <si>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</si>
  <si>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</si>
  <si>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</si>
  <si>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</si>
  <si>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</si>
  <si>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</si>
  <si>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</si>
  <si>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</si>
  <si>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</si>
  <si>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</si>
  <si>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</si>
  <si>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</si>
  <si>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</si>
  <si>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</si>
  <si>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</si>
  <si>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</si>
  <si>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</si>
  <si>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</si>
  <si>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</si>
  <si>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</si>
  <si>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</si>
  <si>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</si>
  <si>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</si>
  <si>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</si>
  <si>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</si>
  <si>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</si>
  <si>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</si>
  <si>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</si>
  <si>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</si>
  <si>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</si>
  <si>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</si>
  <si>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</si>
  <si>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</si>
  <si>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</si>
  <si>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</si>
  <si>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</si>
  <si>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</si>
  <si>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</si>
  <si>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</si>
  <si>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</si>
  <si>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</si>
  <si>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</si>
  <si>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</si>
  <si>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</si>
  <si>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</si>
  <si>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</si>
  <si>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</si>
  <si>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</si>
  <si>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</si>
  <si>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</si>
  <si>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</si>
  <si>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</si>
  <si>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</si>
  <si>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</si>
  <si>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</si>
  <si>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</si>
  <si>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</si>
  <si>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</si>
  <si>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</si>
  <si>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</si>
  <si>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</si>
  <si>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</si>
  <si>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</si>
  <si>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</si>
  <si>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</si>
  <si>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</si>
  <si>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</si>
  <si>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</si>
  <si>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</si>
  <si>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</si>
  <si>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</si>
  <si>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</si>
  <si>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</si>
  <si>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</si>
  <si>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</si>
  <si>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</si>
  <si>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</si>
  <si>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</si>
  <si>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</si>
  <si>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</si>
  <si>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</si>
  <si>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</si>
  <si>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</si>
  <si>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</si>
  <si>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</si>
  <si>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</si>
  <si>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</si>
  <si>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</si>
  <si>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</si>
  <si>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</si>
  <si>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</si>
  <si>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</si>
  <si>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</si>
  <si>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</si>
  <si>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</si>
  <si>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</si>
  <si>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</si>
  <si>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</si>
  <si>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</si>
  <si>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</si>
  <si>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</si>
  <si>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</si>
  <si>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</si>
  <si>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</si>
  <si>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</si>
  <si>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</si>
  <si>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</si>
  <si>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</si>
  <si>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</si>
  <si>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</si>
  <si>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</si>
  <si>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</si>
  <si>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</si>
  <si>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</si>
  <si>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</si>
  <si>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</si>
  <si>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</si>
  <si>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</si>
  <si>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</si>
  <si>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</si>
  <si>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</si>
  <si>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</si>
  <si>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</si>
  <si>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</si>
  <si>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</si>
  <si>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</si>
  <si>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</si>
  <si>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</si>
  <si>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</si>
  <si>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</si>
  <si>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</si>
  <si>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</si>
  <si>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</si>
  <si>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</si>
  <si>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</si>
  <si>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</si>
  <si>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</si>
  <si>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</si>
  <si>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</si>
  <si>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</si>
  <si>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</si>
  <si>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</si>
  <si>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</si>
  <si>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</si>
  <si>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</si>
  <si>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</si>
  <si>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</si>
  <si>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</si>
  <si>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</si>
  <si>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</si>
  <si>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</si>
  <si>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</si>
  <si>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</si>
  <si>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</si>
  <si>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</si>
  <si>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</si>
  <si>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</si>
  <si>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</si>
  <si>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</si>
  <si>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</si>
  <si>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</si>
  <si>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</si>
  <si>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</si>
  <si>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</si>
  <si>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</si>
  <si>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</si>
  <si>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</si>
  <si>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</si>
  <si>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</si>
  <si>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</si>
  <si>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</si>
  <si>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</si>
  <si>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</si>
  <si>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</si>
  <si>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</si>
  <si>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</si>
  <si>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</si>
  <si>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</si>
  <si>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</si>
  <si>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</si>
  <si>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</si>
  <si>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</si>
  <si>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</si>
  <si>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</si>
  <si>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</si>
  <si>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</si>
  <si>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</si>
  <si>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</si>
  <si>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</si>
  <si>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</si>
  <si>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</si>
  <si>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</si>
  <si>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</si>
  <si>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</si>
  <si>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</si>
  <si>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</si>
  <si>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</si>
  <si>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</si>
  <si>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</si>
  <si>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</si>
  <si>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</si>
  <si>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</si>
  <si>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</si>
  <si>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</si>
  <si>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</si>
  <si>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</si>
  <si>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</si>
  <si>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</si>
  <si>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</si>
  <si>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</si>
  <si>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</si>
  <si>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</si>
  <si>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</si>
  <si>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</si>
  <si>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</si>
  <si>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</si>
  <si>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</si>
  <si>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</si>
  <si>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</si>
  <si>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</si>
  <si>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</si>
  <si>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</si>
  <si>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</si>
  <si>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</si>
  <si>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</si>
  <si>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</si>
  <si>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</si>
  <si>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</si>
  <si>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</si>
  <si>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</si>
  <si>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</si>
  <si>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</si>
  <si>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</si>
  <si>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</si>
  <si>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</si>
  <si>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</si>
  <si>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</si>
  <si>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</si>
  <si>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</si>
  <si>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</si>
  <si>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</si>
  <si>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</si>
  <si>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</si>
  <si>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</si>
  <si>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</si>
  <si>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</si>
  <si>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</si>
  <si>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</si>
  <si>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</si>
  <si>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</si>
  <si>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</si>
  <si>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</si>
  <si>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</si>
  <si>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</si>
  <si>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</si>
  <si>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</si>
  <si>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</si>
  <si>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</si>
  <si>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</si>
  <si>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</si>
  <si>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</si>
  <si>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</si>
  <si>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</si>
  <si>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</si>
  <si>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</si>
  <si>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</si>
  <si>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</si>
  <si>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</si>
  <si>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</si>
  <si>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</si>
  <si>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</si>
  <si>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</si>
  <si>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</si>
  <si>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</si>
  <si>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</si>
  <si>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</si>
  <si>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</si>
  <si>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</si>
  <si>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</si>
  <si>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</si>
  <si>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</si>
  <si>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</si>
  <si>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</si>
  <si>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</si>
  <si>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</si>
  <si>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</si>
  <si>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</si>
  <si>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</si>
  <si>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</si>
  <si>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</si>
  <si>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</si>
  <si>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</si>
  <si>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</si>
  <si>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</si>
  <si>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</si>
  <si>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</si>
  <si>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</si>
  <si>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</si>
  <si>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</si>
  <si>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</si>
  <si>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</si>
  <si>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</si>
  <si>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</si>
  <si>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</si>
  <si>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</si>
  <si>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</si>
  <si>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</si>
  <si>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</si>
  <si>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</si>
  <si>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</si>
  <si>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</si>
  <si>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</si>
  <si>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</si>
  <si>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</si>
  <si>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</si>
  <si>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</si>
  <si>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</si>
  <si>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</si>
  <si>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</si>
  <si>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</si>
  <si>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</si>
  <si>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</si>
  <si>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</si>
  <si>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</si>
  <si>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</si>
  <si>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</si>
  <si>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</si>
  <si>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</si>
  <si>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</si>
  <si>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</si>
  <si>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</si>
  <si>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</si>
  <si>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</si>
  <si>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</si>
  <si>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</si>
  <si>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</si>
  <si>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</si>
  <si>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</si>
  <si>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</si>
  <si>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</si>
  <si>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</si>
  <si>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</si>
  <si>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</si>
  <si>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</si>
  <si>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</si>
  <si>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</si>
  <si>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</si>
  <si>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</si>
  <si>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</si>
  <si>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</si>
  <si>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</si>
  <si>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</si>
  <si>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</si>
  <si>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</si>
  <si>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</si>
  <si>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</si>
  <si>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</si>
  <si>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</si>
  <si>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</si>
  <si>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</si>
  <si>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</si>
  <si>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</si>
  <si>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</si>
  <si>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</si>
  <si>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</si>
  <si>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</si>
  <si>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</si>
  <si>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</si>
  <si>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</si>
  <si>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</si>
  <si>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</si>
  <si>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</si>
  <si>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</si>
  <si>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</si>
  <si>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</si>
  <si>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</si>
  <si>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</si>
  <si>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</si>
  <si>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</si>
  <si>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</si>
  <si>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</si>
  <si>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</si>
  <si>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</si>
  <si>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</si>
  <si>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</si>
  <si>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</si>
  <si>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</si>
  <si>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</si>
  <si>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</si>
  <si>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</si>
  <si>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</si>
  <si>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</si>
  <si>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</si>
  <si>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</si>
  <si>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</si>
  <si>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</si>
  <si>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</si>
  <si>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</si>
  <si>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</si>
  <si>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</si>
  <si>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</si>
  <si>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</si>
  <si>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</si>
  <si>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</si>
  <si>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</si>
  <si>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</si>
  <si>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</si>
  <si>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</si>
  <si>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</si>
  <si>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</si>
  <si>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</si>
  <si>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</si>
  <si>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</si>
  <si>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</si>
  <si>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</si>
  <si>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</si>
  <si>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</si>
  <si>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</si>
  <si>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</si>
  <si>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</si>
  <si>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</si>
  <si>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</si>
  <si>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</si>
  <si>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</si>
  <si>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</si>
  <si>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</si>
  <si>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</si>
  <si>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</si>
  <si>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</si>
  <si>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</si>
  <si>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</si>
  <si>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</si>
  <si>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</si>
  <si>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</si>
  <si>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</si>
  <si>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</si>
  <si>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</si>
  <si>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</si>
  <si>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</si>
  <si>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</si>
  <si>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</si>
  <si>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</si>
  <si>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</si>
  <si>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</si>
  <si>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</si>
  <si>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</si>
  <si>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</si>
  <si>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</si>
  <si>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</si>
  <si>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</si>
  <si>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</si>
  <si>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</si>
  <si>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</si>
  <si>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</si>
  <si>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</si>
  <si>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</si>
  <si>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</si>
  <si>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</si>
  <si>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</si>
  <si>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</si>
  <si>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</si>
  <si>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</si>
  <si>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</si>
  <si>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</si>
  <si>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</si>
  <si>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</si>
  <si>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</si>
  <si>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</si>
  <si>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</si>
  <si>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</si>
  <si>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</si>
  <si>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</si>
  <si>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</si>
  <si>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</si>
  <si>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</si>
  <si>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</si>
  <si>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</si>
  <si>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</si>
  <si>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</si>
  <si>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</si>
  <si>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</si>
  <si>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</si>
  <si>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</si>
  <si>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</si>
  <si>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</si>
  <si>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</si>
  <si>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</si>
  <si>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</si>
  <si>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</si>
  <si>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</si>
  <si>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</si>
  <si>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</si>
  <si>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</si>
  <si>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</si>
  <si>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</si>
  <si>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</si>
  <si>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</si>
  <si>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</si>
  <si>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</si>
  <si>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</si>
  <si>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</si>
  <si>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</si>
  <si>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</si>
  <si>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</si>
  <si>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</si>
  <si>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</si>
  <si>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</si>
  <si>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</si>
  <si>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</si>
  <si>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</si>
  <si>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</si>
  <si>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</si>
  <si>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</si>
  <si>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</si>
  <si>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</si>
  <si>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</si>
  <si>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</si>
  <si>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</si>
  <si>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</si>
  <si>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</si>
  <si>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</si>
  <si>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</si>
  <si>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</si>
  <si>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</si>
  <si>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</si>
  <si>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</si>
  <si>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</si>
  <si>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</si>
  <si>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</si>
  <si>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</si>
  <si>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</si>
  <si>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</si>
  <si>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</si>
  <si>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</si>
  <si>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</si>
  <si>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</si>
  <si>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</si>
  <si>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</si>
  <si>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</si>
  <si>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</si>
  <si>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</si>
  <si>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</si>
  <si>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</si>
  <si>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</si>
  <si>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</si>
  <si>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</si>
  <si>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</si>
  <si>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</si>
  <si>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</si>
  <si>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</si>
  <si>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</si>
  <si>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</si>
  <si>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</si>
  <si>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</si>
  <si>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</si>
  <si>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</si>
  <si>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</si>
  <si>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</si>
  <si>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</si>
  <si>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</si>
  <si>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</si>
  <si>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</si>
  <si>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</si>
  <si>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</si>
  <si>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</si>
  <si>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</si>
  <si>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</si>
  <si>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</si>
  <si>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</si>
  <si>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</si>
  <si>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</si>
  <si>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</si>
  <si>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</si>
  <si>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</si>
  <si>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</si>
  <si>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</si>
  <si>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</si>
  <si>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</si>
  <si>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</si>
  <si>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</si>
  <si>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</si>
  <si>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</si>
  <si>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</si>
  <si>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</si>
  <si>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</si>
  <si>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</si>
  <si>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</si>
  <si>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</si>
  <si>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</si>
  <si>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</si>
  <si>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</si>
  <si>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</si>
  <si>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</si>
  <si>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</si>
  <si>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</si>
  <si>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</si>
  <si>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</si>
  <si>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</si>
  <si>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</si>
  <si>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</si>
  <si>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</si>
  <si>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</si>
  <si>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</si>
  <si>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</si>
  <si>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</si>
  <si>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</si>
  <si>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</si>
  <si>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</si>
  <si>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</si>
  <si>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</si>
  <si>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</si>
  <si>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</si>
  <si>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</si>
  <si>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</si>
  <si>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</si>
  <si>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</si>
  <si>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</si>
  <si>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</si>
  <si>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</si>
  <si>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</si>
  <si>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</si>
  <si>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</si>
  <si>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</si>
  <si>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</si>
  <si>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</si>
  <si>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</si>
  <si>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</si>
  <si>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</si>
  <si>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</si>
  <si>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</si>
  <si>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</si>
  <si>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</si>
  <si>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</si>
  <si>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</si>
  <si>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</si>
  <si>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</si>
  <si>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</si>
  <si>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</si>
  <si>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</si>
  <si>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</si>
  <si>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</si>
  <si>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</si>
  <si>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</si>
  <si>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</si>
  <si>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</si>
  <si>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</si>
  <si>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</si>
  <si>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</si>
  <si>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</si>
  <si>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</si>
  <si>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</si>
  <si>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</si>
  <si>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</si>
  <si>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</si>
  <si>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</si>
  <si>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</si>
  <si>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</si>
  <si>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</si>
  <si>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</si>
  <si>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</si>
  <si>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</si>
  <si>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</si>
  <si>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</si>
  <si>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</si>
  <si>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</si>
  <si>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</si>
  <si>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</si>
  <si>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</si>
  <si>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</si>
  <si>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</si>
  <si>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</si>
  <si>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</si>
  <si>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</si>
  <si>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</si>
  <si>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</si>
  <si>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</si>
  <si>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</si>
  <si>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</si>
  <si>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</si>
  <si>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</si>
  <si>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</si>
  <si>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</si>
  <si>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</si>
  <si>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</si>
  <si>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</si>
  <si>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</si>
  <si>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</si>
  <si>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</si>
  <si>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</si>
  <si>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</si>
  <si>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</si>
  <si>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</si>
  <si>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</si>
  <si>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</si>
  <si>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</si>
  <si>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</si>
  <si>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</si>
  <si>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</si>
  <si>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</si>
  <si>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</si>
  <si>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</si>
  <si>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</si>
  <si>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</si>
  <si>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</si>
  <si>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</si>
  <si>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</si>
  <si>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</si>
  <si>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</si>
  <si>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</si>
  <si>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</si>
  <si>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</si>
  <si>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</si>
  <si>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</si>
  <si>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</si>
  <si>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</si>
  <si>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</si>
  <si>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</si>
  <si>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</si>
  <si>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</si>
  <si>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</si>
  <si>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</si>
  <si>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</si>
  <si>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</si>
  <si>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</si>
  <si>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</si>
  <si>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</si>
  <si>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</si>
  <si>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</si>
  <si>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</si>
  <si>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</si>
  <si>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</si>
  <si>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</si>
  <si>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</si>
  <si>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</si>
  <si>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</si>
  <si>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</si>
  <si>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</si>
  <si>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</si>
  <si>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</si>
  <si>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</si>
  <si>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</si>
  <si>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</si>
  <si>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</si>
  <si>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</si>
  <si>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</si>
  <si>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</si>
  <si>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</si>
  <si>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</si>
  <si>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</si>
  <si>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</si>
  <si>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</si>
  <si>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</si>
  <si>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</si>
  <si>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</si>
  <si>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</si>
  <si>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</si>
  <si>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</si>
  <si>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</si>
  <si>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</si>
  <si>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</si>
  <si>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</si>
  <si>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</si>
  <si>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</si>
  <si>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</si>
  <si>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</si>
  <si>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</si>
  <si>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</si>
  <si>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</si>
  <si>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</si>
  <si>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</si>
  <si>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</si>
  <si>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</si>
  <si>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</si>
  <si>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</si>
  <si>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</si>
  <si>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</si>
  <si>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</si>
  <si>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</si>
  <si>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</si>
  <si>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</si>
  <si>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</si>
  <si>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</si>
  <si>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</si>
  <si>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</si>
  <si>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</si>
  <si>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</si>
  <si>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</si>
  <si>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</si>
  <si>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</si>
  <si>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</si>
  <si>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</si>
  <si>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</si>
  <si>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</si>
  <si>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</si>
  <si>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</si>
  <si>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</si>
  <si>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</si>
  <si>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</si>
  <si>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</si>
  <si>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</si>
  <si>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</si>
  <si>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</si>
  <si>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</si>
  <si>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</si>
  <si>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</si>
  <si>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</si>
  <si>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</si>
  <si>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</si>
  <si>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</si>
  <si>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</si>
  <si>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</si>
  <si>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</si>
  <si>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</si>
  <si>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</si>
  <si>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</si>
  <si>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</si>
  <si>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</si>
  <si>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</si>
  <si>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</si>
  <si>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</si>
  <si>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</si>
  <si>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</si>
  <si>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</si>
  <si>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</si>
  <si>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</si>
  <si>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</si>
  <si>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</si>
  <si>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</si>
  <si>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</si>
  <si>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</si>
  <si>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</si>
  <si>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</si>
  <si>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</si>
  <si>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</si>
  <si>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</si>
  <si>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</si>
  <si>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</si>
  <si>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</si>
  <si>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</si>
  <si>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</si>
  <si>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</si>
  <si>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</si>
  <si>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</si>
  <si>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</si>
  <si>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</si>
  <si>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</si>
  <si>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</si>
  <si>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</si>
  <si>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</si>
  <si>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</si>
  <si>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</si>
  <si>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</si>
  <si>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</si>
  <si>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</si>
  <si>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</si>
  <si>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</si>
  <si>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</si>
  <si>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</si>
  <si>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</si>
  <si>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</si>
  <si>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</si>
  <si>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</si>
  <si>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</si>
  <si>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</si>
  <si>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</si>
  <si>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</si>
  <si>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</si>
  <si>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</si>
  <si>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</si>
  <si>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</si>
  <si>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</si>
  <si>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</si>
  <si>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</si>
  <si>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</si>
  <si>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</si>
  <si>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</si>
  <si>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</si>
  <si>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</si>
  <si>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</si>
  <si>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</si>
  <si>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</si>
  <si>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</si>
  <si>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</si>
  <si>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</si>
  <si>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</si>
  <si>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</si>
  <si>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</si>
  <si>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</si>
  <si>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</si>
  <si>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</si>
  <si>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</si>
  <si>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</si>
  <si>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</si>
  <si>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</si>
  <si>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</si>
  <si>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</si>
  <si>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</si>
  <si>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</si>
  <si>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</si>
  <si>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</si>
  <si>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</si>
  <si>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</si>
  <si>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</si>
  <si>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</si>
  <si>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</si>
  <si>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</si>
  <si>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</si>
  <si>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</si>
  <si>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</si>
  <si>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</si>
  <si>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</si>
  <si>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</si>
  <si>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</si>
  <si>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</si>
  <si>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</si>
  <si>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</si>
  <si>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</si>
  <si>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</si>
  <si>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</si>
  <si>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</si>
  <si>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</si>
  <si>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</si>
  <si>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</si>
  <si>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</si>
  <si>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</si>
  <si>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</si>
  <si>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</si>
  <si>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</si>
  <si>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</si>
  <si>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</si>
  <si>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</si>
  <si>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</si>
  <si>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</si>
  <si>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</si>
  <si>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</si>
  <si>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</si>
  <si>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</si>
  <si>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</si>
  <si>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</si>
  <si>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</si>
  <si>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</si>
  <si>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</si>
  <si>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</si>
  <si>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</si>
  <si>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</si>
  <si>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</si>
  <si>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</si>
  <si>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</si>
  <si>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</si>
  <si>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</si>
  <si>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</si>
  <si>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</si>
  <si>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</si>
  <si>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</si>
  <si>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</si>
  <si>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</si>
  <si>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</si>
  <si>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</si>
  <si>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</si>
  <si>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</si>
  <si>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</si>
  <si>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</si>
  <si>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</si>
  <si>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</si>
  <si>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</si>
  <si>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</si>
  <si>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</si>
  <si>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</si>
  <si>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</si>
  <si>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</si>
  <si>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</si>
  <si>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</si>
  <si>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</si>
  <si>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</si>
  <si>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</si>
  <si>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</si>
  <si>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</si>
  <si>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</si>
  <si>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</si>
  <si>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</si>
  <si>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</si>
  <si>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</si>
  <si>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</si>
  <si>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</si>
  <si>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</si>
  <si>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</si>
  <si>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</si>
  <si>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</si>
  <si>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</si>
  <si>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</si>
  <si>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</si>
  <si>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</si>
  <si>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</si>
  <si>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</si>
  <si>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</si>
  <si>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</si>
  <si>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</si>
  <si>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</si>
  <si>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</si>
  <si>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</si>
  <si>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</si>
  <si>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</si>
  <si>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</si>
  <si>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</si>
  <si>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</si>
  <si>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</si>
  <si>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</si>
  <si>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</si>
  <si>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</si>
  <si>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</si>
  <si>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</si>
  <si>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</si>
  <si>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</si>
  <si>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</si>
  <si>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</si>
  <si>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</si>
  <si>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</si>
  <si>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</si>
  <si>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</si>
  <si>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</si>
  <si>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</si>
  <si>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</si>
  <si>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</si>
  <si>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</si>
  <si>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</si>
  <si>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</si>
  <si>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</si>
  <si>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</si>
  <si>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</si>
  <si>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</si>
  <si>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</si>
  <si>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</si>
  <si>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</si>
  <si>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</si>
  <si>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</si>
  <si>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</si>
  <si>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</si>
  <si>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</si>
  <si>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</si>
  <si>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</si>
  <si>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</si>
  <si>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</si>
  <si>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</si>
  <si>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</si>
  <si>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</si>
  <si>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</si>
  <si>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</si>
  <si>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</si>
  <si>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</si>
  <si>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</si>
  <si>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</si>
  <si>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</si>
  <si>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</si>
  <si>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</si>
  <si>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</si>
  <si>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</si>
  <si>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</si>
  <si>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</si>
  <si>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</si>
  <si>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</si>
  <si>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</si>
  <si>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</si>
  <si>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</si>
  <si>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</si>
  <si>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</si>
  <si>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</si>
  <si>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</si>
  <si>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</si>
  <si>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</si>
  <si>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</si>
  <si>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</si>
  <si>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</si>
  <si>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</si>
  <si>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</si>
  <si>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</si>
  <si>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</si>
  <si>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</si>
  <si>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</si>
  <si>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</si>
  <si>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</si>
  <si>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</si>
  <si>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</si>
  <si>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</si>
  <si>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</si>
  <si>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</si>
  <si>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</si>
  <si>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</si>
  <si>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</si>
  <si>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</si>
  <si>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</si>
  <si>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</si>
  <si>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</si>
  <si>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</si>
  <si>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</si>
  <si>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</si>
  <si>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</si>
  <si>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</si>
  <si>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</si>
  <si>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</si>
  <si>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</si>
  <si>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</si>
  <si>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</si>
  <si>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</si>
  <si>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</si>
  <si>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</si>
  <si>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</si>
  <si>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</si>
  <si>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</si>
  <si>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</si>
  <si>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</si>
  <si>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</si>
  <si>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</si>
  <si>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</si>
  <si>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</si>
  <si>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</si>
  <si>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</si>
  <si>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</si>
  <si>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</si>
  <si>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</si>
  <si>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</si>
  <si>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</si>
  <si>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</si>
  <si>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</si>
  <si>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</si>
  <si>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</si>
  <si>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</si>
  <si>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</si>
  <si>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</si>
  <si>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</si>
  <si>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</si>
  <si>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</si>
  <si>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</si>
  <si>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</si>
  <si>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</si>
  <si>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</si>
  <si>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</si>
  <si>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</si>
  <si>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</si>
  <si>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</si>
  <si>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</si>
  <si>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</si>
  <si>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</si>
  <si>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</si>
  <si>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</si>
  <si>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</si>
  <si>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</si>
  <si>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</si>
  <si>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</si>
  <si>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</si>
  <si>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</si>
  <si>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</si>
  <si>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</si>
  <si>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</si>
  <si>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</si>
  <si>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</si>
  <si>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</si>
  <si>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</si>
  <si>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</si>
  <si>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</si>
  <si>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</si>
  <si>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</si>
  <si>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</si>
  <si>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</si>
  <si>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</si>
  <si>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</si>
  <si>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</si>
  <si>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</si>
  <si>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</si>
  <si>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</si>
  <si>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</si>
  <si>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</si>
  <si>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</si>
  <si>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</si>
  <si>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</si>
  <si>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</si>
  <si>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</si>
  <si>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</si>
  <si>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</si>
  <si>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</si>
  <si>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</si>
  <si>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</si>
  <si>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</si>
  <si>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</si>
  <si>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</si>
  <si>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</si>
  <si>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</si>
  <si>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</si>
  <si>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</si>
  <si>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</si>
  <si>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</si>
  <si>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</si>
  <si>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</si>
  <si>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</si>
  <si>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</si>
  <si>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</si>
  <si>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</si>
  <si>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</si>
  <si>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</si>
  <si>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</si>
  <si>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</si>
  <si>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</si>
  <si>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</si>
  <si>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</si>
  <si>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</si>
  <si>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</si>
  <si>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</si>
  <si>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</si>
  <si>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</si>
  <si>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</si>
  <si>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</si>
  <si>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</si>
  <si>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</si>
  <si>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</si>
  <si>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</si>
  <si>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</si>
  <si>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</si>
  <si>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</si>
  <si>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</si>
  <si>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</si>
  <si>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</si>
  <si>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</si>
  <si>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</si>
  <si>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</si>
  <si>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</si>
  <si>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</si>
  <si>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</si>
  <si>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</si>
  <si>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</si>
  <si>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</si>
  <si>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</si>
  <si>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</si>
  <si>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</si>
  <si>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</si>
  <si>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</si>
  <si>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</si>
  <si>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</si>
  <si>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</si>
  <si>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</si>
  <si>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</si>
  <si>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</si>
  <si>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</si>
  <si>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</si>
  <si>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</si>
  <si>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</si>
  <si>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</si>
  <si>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</si>
  <si>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</si>
  <si>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</si>
  <si>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</si>
  <si>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</si>
  <si>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</si>
  <si>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</si>
  <si>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</si>
  <si>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</si>
  <si>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</si>
  <si>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</si>
  <si>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</si>
  <si>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</si>
  <si>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</si>
  <si>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</si>
  <si>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</si>
  <si>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</si>
  <si>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</si>
  <si>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</si>
  <si>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</si>
  <si>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</si>
  <si>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</si>
  <si>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</si>
  <si>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</si>
  <si>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</si>
  <si>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</si>
  <si>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</si>
  <si>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</si>
  <si>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</si>
  <si>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</si>
  <si>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</si>
  <si>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</si>
  <si>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</si>
  <si>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</si>
  <si>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</si>
  <si>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</si>
  <si>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</si>
  <si>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</si>
  <si>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</si>
  <si>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</si>
  <si>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</si>
  <si>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</si>
  <si>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</si>
  <si>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</si>
  <si>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</si>
  <si>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</si>
  <si>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</si>
  <si>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</si>
  <si>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</si>
  <si>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</si>
  <si>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</si>
  <si>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</si>
  <si>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</si>
  <si>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</si>
  <si>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</si>
  <si>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</si>
  <si>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</si>
  <si>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</si>
  <si>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</si>
  <si>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</si>
  <si>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</si>
  <si>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</si>
  <si>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</si>
  <si>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</si>
  <si>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</si>
  <si>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</si>
  <si>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</si>
  <si>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</si>
  <si>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</si>
  <si>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</si>
  <si>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</si>
  <si>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</si>
  <si>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</si>
  <si>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</si>
  <si>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</si>
  <si>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</si>
  <si>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</si>
  <si>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</si>
  <si>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</si>
  <si>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</si>
  <si>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</si>
  <si>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</si>
  <si>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</si>
  <si>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</si>
  <si>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</si>
  <si>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</si>
  <si>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</si>
  <si>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</si>
  <si>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</si>
  <si>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</si>
  <si>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</si>
  <si>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</si>
  <si>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</si>
  <si>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</si>
  <si>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</si>
  <si>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</si>
  <si>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</si>
  <si>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</si>
  <si>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</si>
  <si>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</si>
  <si>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</si>
  <si>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</si>
  <si>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</si>
  <si>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</si>
  <si>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</si>
  <si>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</si>
  <si>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</si>
  <si>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</si>
  <si>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</si>
  <si>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</si>
  <si>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</si>
  <si>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</si>
  <si>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</si>
  <si>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</si>
  <si>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</si>
  <si>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</si>
  <si>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</si>
  <si>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</si>
  <si>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</si>
  <si>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</si>
  <si>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</si>
  <si>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</si>
  <si>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</si>
  <si>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</si>
  <si>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</si>
  <si>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</si>
  <si>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</si>
  <si>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</si>
  <si>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</si>
  <si>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</si>
  <si>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</si>
  <si>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</si>
  <si>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</si>
  <si>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</si>
  <si>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</si>
  <si>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</si>
  <si>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</si>
  <si>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</si>
  <si>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</si>
  <si>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</si>
  <si>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</si>
  <si>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</si>
  <si>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</si>
  <si>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</si>
  <si>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</si>
  <si>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</si>
  <si>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</si>
  <si>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</si>
  <si>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</si>
  <si>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</si>
  <si>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</si>
  <si>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</si>
  <si>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</si>
  <si>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</si>
  <si>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</si>
  <si>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</si>
  <si>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</si>
  <si>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</si>
  <si>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</si>
  <si>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</si>
  <si>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</si>
  <si>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</si>
  <si>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</si>
  <si>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</si>
  <si>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</si>
  <si>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</si>
  <si>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</si>
  <si>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</si>
  <si>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</si>
  <si>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</si>
  <si>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</si>
  <si>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</si>
  <si>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</si>
  <si>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</si>
  <si>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</si>
  <si>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</si>
  <si>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</si>
  <si>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</si>
  <si>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</si>
  <si>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</si>
  <si>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</si>
  <si>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</si>
  <si>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</si>
  <si>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</si>
  <si>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</si>
  <si>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</si>
  <si>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</si>
  <si>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</si>
  <si>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</si>
  <si>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</si>
  <si>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</si>
  <si>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</si>
  <si>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</si>
  <si>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</si>
  <si>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</si>
  <si>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</si>
  <si>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</si>
  <si>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</si>
  <si>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</si>
  <si>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</si>
  <si>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</si>
  <si>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</si>
  <si>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</si>
  <si>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</si>
  <si>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</si>
  <si>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</si>
  <si>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</si>
  <si>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</si>
  <si>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</si>
  <si>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</si>
  <si>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</si>
  <si>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</si>
  <si>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</si>
  <si>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</si>
  <si>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</si>
  <si>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</si>
  <si>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</si>
  <si>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</si>
  <si>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</si>
  <si>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</si>
  <si>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</si>
  <si>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</si>
  <si>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</si>
  <si>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</si>
  <si>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</si>
  <si>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</si>
  <si>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</si>
  <si>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</si>
  <si>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</si>
  <si>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</si>
  <si>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</si>
  <si>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</si>
  <si>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</si>
  <si>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</si>
  <si>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</si>
  <si>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</si>
  <si>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</si>
  <si>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</si>
  <si>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</si>
  <si>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</si>
  <si>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</si>
  <si>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</si>
  <si>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</si>
  <si>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</si>
  <si>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</si>
  <si>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</si>
  <si>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</si>
  <si>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</si>
  <si>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</si>
  <si>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</si>
  <si>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</si>
  <si>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</si>
  <si>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</si>
  <si>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</si>
  <si>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</si>
  <si>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</si>
  <si>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</si>
  <si>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</si>
  <si>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</si>
  <si>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</si>
  <si>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</si>
  <si>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</si>
  <si>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</si>
  <si>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</si>
  <si>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</si>
  <si>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</si>
  <si>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</si>
  <si>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</si>
  <si>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</si>
  <si>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</si>
  <si>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</si>
  <si>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</si>
  <si>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</si>
  <si>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</si>
  <si>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</si>
  <si>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</si>
  <si>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</si>
  <si>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</si>
  <si>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</si>
  <si>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</si>
  <si>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</si>
  <si>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</si>
  <si>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</si>
  <si>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</si>
  <si>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</si>
  <si>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</si>
  <si>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</si>
  <si>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</si>
  <si>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</si>
  <si>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</si>
  <si>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</si>
  <si>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</si>
  <si>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</si>
  <si>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</si>
  <si>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</si>
  <si>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</si>
  <si>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</si>
  <si>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</si>
  <si>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</si>
  <si>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</si>
  <si>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</si>
  <si>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</si>
  <si>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</si>
  <si>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</si>
  <si>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</si>
  <si>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</si>
  <si>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</si>
  <si>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</si>
  <si>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</si>
  <si>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</si>
  <si>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</si>
  <si>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</si>
  <si>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</si>
  <si>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</si>
  <si>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</si>
  <si>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</si>
  <si>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</si>
  <si>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</si>
  <si>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</si>
  <si>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</si>
  <si>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</si>
  <si>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</si>
  <si>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</si>
  <si>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</si>
  <si>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</si>
  <si>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</si>
  <si>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</si>
  <si>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</si>
  <si>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</si>
  <si>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</si>
  <si>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</si>
  <si>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</si>
  <si>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</si>
  <si>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</si>
  <si>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</si>
  <si>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</si>
  <si>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</si>
  <si>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</si>
  <si>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</si>
  <si>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</si>
  <si>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</si>
  <si>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</si>
  <si>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</si>
  <si>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</si>
  <si>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</si>
  <si>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</si>
  <si>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</si>
  <si>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</si>
  <si>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</si>
  <si>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</si>
  <si>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</si>
  <si>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</si>
  <si>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</si>
  <si>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</si>
  <si>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</si>
  <si>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</si>
  <si>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</si>
  <si>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</si>
  <si>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</si>
  <si>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</si>
  <si>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</si>
  <si>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</si>
  <si>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</si>
  <si>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</si>
  <si>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</si>
  <si>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</si>
  <si>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</si>
  <si>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</si>
  <si>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</si>
  <si>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</si>
  <si>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</si>
  <si>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</si>
  <si>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</si>
  <si>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</si>
  <si>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</si>
  <si>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</si>
  <si>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</si>
  <si>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</si>
  <si>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</si>
  <si>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</si>
  <si>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</si>
  <si>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</si>
  <si>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</si>
  <si>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</si>
  <si>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</si>
  <si>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</si>
  <si>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</si>
  <si>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</si>
  <si>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</si>
  <si>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</si>
  <si>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</si>
  <si>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</si>
  <si>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</si>
  <si>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</si>
  <si>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</si>
  <si>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</si>
  <si>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</si>
  <si>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</si>
  <si>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</si>
  <si>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</si>
  <si>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</si>
  <si>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</si>
  <si>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</si>
  <si>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</si>
  <si>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</si>
  <si>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</si>
  <si>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</si>
  <si>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</si>
  <si>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</si>
  <si>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</si>
  <si>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</si>
  <si>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</si>
  <si>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</si>
  <si>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</si>
  <si>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</si>
  <si>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</si>
  <si>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</si>
  <si>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</si>
  <si>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</si>
  <si>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</si>
  <si>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</si>
  <si>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</si>
  <si>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</si>
  <si>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</si>
  <si>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</si>
  <si>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</si>
  <si>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</si>
  <si>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</si>
  <si>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</si>
  <si>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</si>
  <si>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</si>
  <si>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</si>
  <si>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</si>
  <si>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</si>
  <si>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</si>
  <si>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</si>
  <si>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</si>
  <si>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</si>
  <si>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</si>
  <si>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</si>
  <si>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</si>
  <si>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</si>
  <si>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</si>
  <si>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</si>
  <si>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</si>
  <si>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</si>
  <si>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</si>
  <si>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</si>
  <si>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</si>
  <si>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</si>
  <si>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</si>
  <si>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</si>
  <si>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</si>
  <si>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</si>
  <si>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</si>
  <si>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</si>
  <si>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</si>
  <si>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</si>
  <si>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</si>
  <si>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</si>
  <si>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</si>
  <si>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</si>
  <si>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</si>
  <si>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</si>
  <si>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</si>
  <si>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</si>
  <si>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</si>
  <si>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</si>
  <si>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</si>
  <si>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</si>
  <si>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</si>
  <si>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</si>
  <si>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</si>
  <si>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</si>
  <si>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</si>
  <si>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</si>
  <si>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</si>
  <si>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</si>
  <si>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</si>
  <si>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</si>
  <si>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</si>
  <si>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</si>
  <si>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</si>
  <si>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</si>
  <si>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</si>
  <si>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</si>
  <si>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</si>
  <si>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</si>
  <si>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</si>
  <si>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</si>
  <si>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</si>
  <si>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</si>
  <si>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</si>
  <si>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</si>
  <si>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</si>
  <si>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</si>
  <si>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</si>
  <si>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</si>
  <si>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</si>
  <si>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</si>
  <si>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</si>
  <si>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</si>
  <si>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</si>
  <si>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</si>
  <si>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</si>
  <si>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</si>
  <si>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</si>
  <si>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</si>
  <si>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</si>
  <si>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</si>
  <si>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</si>
  <si>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</si>
  <si>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</si>
  <si>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</si>
  <si>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</si>
  <si>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</si>
  <si>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</si>
  <si>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</si>
  <si>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</si>
  <si>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</si>
  <si>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</si>
  <si>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</si>
  <si>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</si>
  <si>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</si>
  <si>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</si>
  <si>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</si>
  <si>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</si>
  <si>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</si>
  <si>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</si>
  <si>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</si>
  <si>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</si>
  <si>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</si>
  <si>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</si>
  <si>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</si>
  <si>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</si>
  <si>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</si>
  <si>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</si>
  <si>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</si>
  <si>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</si>
  <si>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</si>
  <si>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</si>
  <si>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</si>
  <si>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</si>
  <si>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</si>
  <si>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</si>
  <si>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</si>
  <si>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</si>
  <si>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</si>
  <si>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</si>
  <si>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</si>
  <si>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</si>
  <si>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</si>
  <si>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</si>
  <si>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</si>
  <si>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</si>
  <si>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</si>
  <si>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</si>
  <si>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</si>
  <si>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</si>
  <si>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</si>
  <si>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</si>
  <si>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</si>
  <si>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</si>
  <si>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</si>
  <si>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</si>
  <si>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</si>
  <si>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</si>
  <si>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</si>
  <si>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</si>
  <si>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</si>
  <si>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</si>
  <si>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</si>
  <si>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</si>
  <si>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</si>
  <si>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</si>
  <si>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</si>
  <si>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</si>
  <si>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</si>
  <si>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</si>
  <si>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</si>
  <si>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</si>
  <si>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</si>
  <si>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</si>
  <si>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</si>
  <si>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</si>
  <si>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</si>
  <si>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</si>
  <si>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</si>
  <si>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</si>
  <si>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</si>
  <si>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</si>
  <si>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</si>
  <si>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</si>
  <si>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</si>
  <si>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</si>
  <si>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</si>
  <si>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</si>
  <si>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</si>
  <si>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</si>
  <si>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</si>
  <si>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</si>
  <si>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</si>
  <si>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</si>
  <si>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</si>
  <si>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</si>
  <si>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</si>
  <si>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</si>
  <si>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</si>
  <si>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</si>
  <si>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</si>
  <si>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</si>
  <si>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</si>
  <si>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</si>
  <si>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</si>
  <si>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</si>
  <si>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</si>
  <si>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</si>
  <si>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</si>
  <si>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</si>
  <si>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</si>
  <si>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</si>
  <si>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</si>
  <si>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</si>
  <si>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</si>
  <si>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</si>
  <si>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</si>
  <si>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</si>
  <si>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</si>
  <si>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</si>
  <si>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</si>
  <si>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</si>
  <si>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</si>
  <si>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</si>
  <si>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</si>
  <si>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</si>
  <si>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</si>
  <si>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</si>
  <si>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</si>
  <si>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</si>
  <si>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</si>
  <si>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</si>
  <si>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</si>
  <si>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</si>
  <si>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</si>
  <si>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</si>
  <si>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</si>
  <si>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</si>
  <si>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</si>
  <si>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</si>
  <si>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</si>
  <si>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</si>
  <si>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</si>
  <si>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</si>
  <si>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</si>
  <si>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</si>
  <si>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</si>
  <si>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</si>
  <si>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</si>
  <si>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</si>
  <si>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</si>
  <si>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</si>
  <si>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</si>
  <si>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</si>
  <si>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</si>
  <si>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</si>
  <si>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</si>
  <si>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</si>
  <si>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</si>
  <si>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</si>
  <si>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</si>
  <si>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</si>
  <si>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</si>
  <si>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</si>
  <si>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</si>
  <si>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</si>
  <si>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</si>
  <si>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</si>
  <si>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</si>
  <si>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</si>
  <si>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</si>
  <si>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</si>
  <si>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</si>
  <si>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</si>
  <si>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</si>
  <si>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</si>
  <si>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</si>
  <si>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</si>
  <si>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</si>
  <si>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</si>
  <si>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</si>
  <si>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</si>
  <si>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</si>
  <si>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</si>
  <si>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</si>
  <si>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</si>
  <si>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</si>
  <si>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</si>
  <si>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</si>
  <si>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</si>
  <si>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</si>
  <si>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</si>
  <si>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</si>
  <si>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</si>
  <si>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</si>
  <si>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</si>
  <si>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</si>
  <si>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</si>
  <si>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</si>
  <si>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</si>
  <si>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</si>
  <si>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</si>
  <si>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</si>
  <si>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</si>
  <si>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</si>
  <si>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</si>
  <si>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</si>
  <si>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</si>
  <si>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</si>
  <si>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</si>
  <si>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</si>
  <si>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</si>
  <si>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</si>
  <si>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</si>
  <si>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</si>
  <si>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</si>
  <si>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</si>
  <si>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</si>
  <si>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</si>
  <si>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</si>
  <si>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</si>
  <si>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</si>
  <si>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</si>
  <si>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</si>
  <si>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</si>
  <si>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</si>
  <si>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</si>
  <si>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</si>
  <si>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</si>
  <si>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</si>
  <si>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</si>
  <si>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</si>
  <si>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</si>
  <si>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</si>
  <si>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</si>
  <si>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</si>
  <si>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</si>
  <si>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</si>
  <si>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</si>
  <si>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</si>
  <si>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</si>
  <si>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</si>
  <si>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</si>
  <si>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</si>
  <si>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</si>
  <si>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</si>
  <si>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</si>
  <si>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</si>
  <si>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</si>
  <si>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</si>
  <si>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</si>
  <si>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</si>
  <si>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</si>
  <si>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</si>
  <si>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</si>
  <si>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</si>
  <si>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</si>
  <si>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</si>
  <si>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</si>
  <si>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</si>
  <si>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</si>
  <si>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</si>
  <si>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</si>
  <si>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</si>
  <si>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</si>
  <si>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</si>
  <si>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</si>
  <si>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</si>
  <si>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</si>
  <si>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</si>
  <si>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</si>
  <si>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</si>
  <si>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</si>
  <si>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</si>
  <si>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</si>
  <si>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</si>
  <si>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</si>
  <si>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</si>
  <si>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</si>
  <si>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</si>
  <si>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</si>
  <si>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</si>
  <si>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</si>
  <si>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</si>
  <si>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</si>
  <si>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</si>
  <si>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</si>
  <si>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</si>
  <si>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</si>
  <si>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</si>
  <si>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</si>
  <si>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</si>
  <si>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</si>
  <si>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</si>
  <si>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</si>
  <si>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</si>
  <si>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</si>
  <si>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</si>
  <si>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</si>
  <si>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</si>
  <si>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</si>
  <si>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</si>
  <si>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</si>
  <si>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</si>
  <si>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</si>
  <si>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</si>
  <si>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</si>
  <si>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</si>
  <si>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</si>
  <si>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</si>
  <si>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</si>
  <si>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</si>
  <si>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</si>
  <si>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</si>
  <si>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</si>
  <si>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</si>
  <si>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</si>
  <si>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</si>
  <si>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</si>
  <si>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</si>
  <si>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</si>
  <si>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</si>
  <si>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</si>
  <si>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</si>
  <si>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</si>
  <si>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</si>
  <si>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</si>
  <si>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</si>
  <si>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</si>
  <si>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</si>
  <si>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</si>
  <si>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</si>
  <si>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</si>
  <si>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</si>
  <si>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</si>
  <si>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</si>
  <si>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</si>
  <si>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</si>
  <si>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</si>
  <si>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</si>
  <si>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</si>
  <si>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</si>
  <si>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</si>
  <si>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</si>
  <si>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</si>
  <si>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</si>
  <si>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</si>
  <si>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</si>
  <si>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</si>
  <si>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</si>
  <si>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</si>
  <si>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</si>
  <si>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</si>
  <si>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</si>
  <si>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</si>
  <si>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</si>
  <si>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</si>
  <si>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</si>
  <si>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</si>
  <si>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</si>
  <si>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</si>
  <si>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</si>
  <si>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</si>
  <si>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</si>
  <si>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</si>
  <si>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</si>
  <si>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</si>
  <si>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</si>
  <si>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</si>
  <si>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</si>
  <si>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</si>
  <si>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</si>
  <si>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</si>
  <si>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</si>
  <si>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</si>
  <si>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</si>
  <si>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</si>
  <si>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</si>
  <si>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</si>
  <si>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</si>
  <si>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</si>
  <si>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</si>
  <si>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</si>
  <si>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</si>
  <si>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</si>
  <si>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</si>
  <si>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</si>
  <si>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</si>
  <si>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</si>
  <si>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</si>
  <si>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</si>
  <si>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</si>
  <si>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</si>
  <si>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</si>
  <si>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</si>
  <si>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</si>
  <si>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</si>
  <si>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</si>
  <si>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</si>
  <si>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</si>
  <si>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</si>
  <si>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</si>
  <si>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</si>
  <si>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</si>
  <si>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</si>
  <si>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</si>
  <si>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</si>
  <si>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</si>
  <si>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</si>
  <si>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</si>
  <si>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</si>
  <si>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</si>
  <si>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</si>
  <si>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</si>
  <si>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</si>
  <si>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</si>
  <si>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</si>
  <si>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</si>
  <si>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</si>
  <si>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</si>
  <si>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</si>
  <si>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</si>
  <si>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</si>
  <si>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</si>
  <si>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</si>
  <si>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</si>
  <si>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</si>
  <si>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</si>
  <si>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</si>
  <si>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</si>
  <si>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</si>
  <si>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</si>
  <si>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</si>
  <si>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</si>
  <si>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</si>
  <si>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</si>
  <si>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</si>
  <si>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</si>
  <si>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</si>
  <si>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</si>
  <si>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</si>
  <si>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</si>
  <si>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</si>
  <si>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</si>
  <si>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</si>
  <si>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</si>
  <si>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</si>
  <si>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</si>
  <si>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</si>
  <si>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</si>
  <si>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</si>
  <si>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</si>
  <si>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</si>
  <si>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</si>
  <si>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</si>
  <si>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</si>
  <si>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</si>
  <si>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</si>
  <si>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</si>
  <si>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</si>
  <si>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</si>
  <si>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</si>
  <si>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</si>
  <si>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</si>
  <si>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</si>
  <si>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</si>
  <si>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</si>
  <si>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</si>
  <si>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</si>
  <si>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</si>
  <si>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</si>
  <si>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</si>
  <si>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</si>
  <si>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</si>
  <si>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</si>
  <si>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</si>
  <si>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</si>
  <si>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</si>
  <si>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</si>
  <si>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</si>
  <si>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</si>
  <si>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</si>
  <si>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</si>
  <si>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</si>
  <si>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</si>
  <si>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</si>
  <si>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</si>
  <si>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</si>
  <si>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</si>
  <si>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</si>
  <si>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</si>
  <si>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</si>
  <si>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</si>
  <si>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</si>
  <si>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</si>
  <si>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</si>
  <si>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</si>
  <si>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</si>
  <si>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</si>
  <si>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</si>
  <si>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</si>
  <si>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</si>
  <si>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</si>
  <si>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</si>
  <si>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</si>
  <si>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</si>
  <si>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</si>
  <si>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</si>
  <si>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</si>
  <si>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</si>
  <si>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</si>
  <si>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</si>
  <si>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</si>
  <si>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</si>
  <si>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</si>
  <si>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</si>
  <si>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</si>
  <si>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</si>
  <si>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</si>
  <si>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</si>
  <si>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</si>
  <si>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</si>
  <si>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</si>
  <si>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</si>
  <si>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</si>
  <si>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</si>
  <si>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</si>
  <si>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</si>
  <si>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</si>
  <si>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</si>
  <si>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</si>
  <si>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</si>
  <si>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</si>
  <si>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</si>
  <si>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</si>
  <si>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</si>
  <si>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</si>
  <si>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</si>
  <si>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</si>
  <si>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</si>
  <si>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</si>
  <si>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</si>
  <si>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</si>
  <si>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</si>
  <si>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</si>
  <si>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</si>
  <si>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</si>
  <si>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</si>
  <si>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</si>
  <si>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</si>
  <si>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</si>
  <si>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</si>
  <si>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</si>
  <si>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</si>
  <si>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</si>
  <si>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</si>
  <si>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</si>
  <si>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</si>
  <si>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</si>
  <si>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</si>
  <si>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</si>
  <si>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</si>
  <si>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</si>
  <si>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</si>
  <si>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</si>
  <si>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</si>
  <si>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</si>
  <si>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</si>
  <si>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</si>
  <si>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</si>
  <si>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</si>
  <si>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</si>
  <si>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</si>
  <si>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</si>
  <si>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</si>
  <si>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</si>
  <si>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</si>
  <si>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</si>
  <si>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</si>
  <si>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</si>
  <si>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</si>
  <si>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</si>
  <si>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</si>
  <si>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</si>
  <si>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</si>
  <si>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</si>
  <si>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</si>
  <si>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</si>
  <si>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</si>
  <si>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</si>
  <si>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</si>
  <si>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</si>
  <si>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</si>
  <si>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</si>
  <si>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</si>
  <si>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</si>
  <si>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</si>
  <si>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</si>
  <si>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</si>
  <si>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</si>
  <si>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</si>
  <si>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</si>
  <si>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</si>
  <si>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</si>
  <si>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</si>
  <si>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</si>
  <si>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</si>
  <si>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</si>
  <si>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</si>
  <si>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</si>
  <si>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</si>
  <si>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</si>
  <si>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</si>
  <si>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</si>
  <si>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</si>
  <si>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</si>
  <si>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</si>
  <si>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</si>
  <si>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</si>
  <si>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</si>
  <si>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</si>
  <si>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</si>
  <si>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</si>
  <si>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</si>
  <si>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</si>
  <si>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</si>
  <si>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</si>
  <si>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</si>
  <si>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</si>
  <si>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</si>
  <si>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</si>
  <si>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</si>
  <si>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</si>
  <si>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</si>
  <si>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</si>
  <si>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</si>
  <si>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</si>
  <si>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</si>
  <si>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</si>
  <si>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</si>
  <si>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</si>
  <si>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</si>
  <si>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</si>
  <si>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</si>
  <si>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</si>
  <si>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</si>
  <si>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</si>
  <si>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</si>
  <si>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</si>
  <si>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</si>
  <si>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</si>
  <si>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</si>
  <si>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</si>
  <si>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</si>
  <si>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</si>
  <si>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</si>
  <si>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</si>
  <si>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</si>
  <si>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</si>
  <si>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</si>
  <si>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</si>
  <si>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</si>
  <si>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</si>
  <si>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</si>
  <si>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</si>
  <si>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</si>
  <si>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</si>
  <si>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</si>
  <si>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</si>
  <si>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</si>
  <si>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</si>
  <si>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</si>
  <si>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</si>
  <si>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</si>
  <si>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</si>
  <si>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</si>
  <si>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</si>
  <si>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</si>
  <si>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</si>
  <si>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</si>
  <si>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</si>
  <si>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</si>
  <si>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</si>
  <si>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</si>
  <si>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</si>
  <si>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</si>
  <si>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</si>
  <si>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</si>
  <si>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</si>
  <si>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</si>
  <si>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</si>
  <si>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</si>
  <si>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</si>
  <si>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</si>
  <si>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</si>
  <si>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</si>
  <si>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</si>
  <si>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</si>
  <si>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</si>
  <si>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</si>
  <si>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</si>
  <si>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</si>
  <si>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</si>
  <si>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</si>
  <si>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</si>
  <si>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</si>
  <si>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</si>
  <si>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</si>
  <si>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</si>
  <si>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</si>
  <si>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</si>
  <si>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</si>
  <si>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</si>
  <si>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</si>
  <si>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</si>
  <si>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</si>
  <si>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</si>
  <si>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</si>
  <si>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</si>
  <si>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</si>
  <si>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</si>
  <si>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</si>
  <si>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</si>
  <si>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</si>
  <si>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</si>
  <si>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</si>
  <si>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</si>
  <si>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</si>
  <si>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</si>
  <si>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</si>
  <si>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</si>
  <si>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</si>
  <si>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</si>
  <si>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</si>
  <si>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</si>
  <si>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</si>
  <si>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</si>
  <si>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</si>
  <si>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</si>
  <si>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</si>
  <si>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</si>
  <si>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</si>
  <si>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</si>
  <si>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</si>
  <si>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</si>
  <si>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</si>
  <si>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</si>
  <si>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</si>
  <si>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</si>
  <si>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</si>
  <si>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</si>
  <si>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</si>
  <si>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</si>
  <si>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</si>
  <si>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</si>
  <si>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</si>
  <si>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</si>
  <si>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</si>
  <si>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</si>
  <si>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</si>
  <si>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</si>
  <si>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</si>
  <si>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</si>
  <si>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</si>
  <si>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</si>
  <si>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</si>
  <si>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</si>
  <si>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</si>
  <si>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</si>
  <si>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</si>
  <si>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</si>
  <si>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</si>
  <si>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</si>
  <si>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</si>
  <si>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</si>
  <si>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</si>
  <si>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</si>
  <si>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</si>
  <si>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</si>
  <si>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</si>
  <si>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</si>
  <si>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</si>
  <si>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</si>
  <si>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</si>
  <si>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</si>
  <si>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</si>
  <si>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</si>
  <si>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</si>
  <si>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</si>
  <si>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</si>
  <si>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</si>
  <si>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</si>
  <si>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</si>
  <si>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</si>
  <si>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</si>
  <si>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</si>
  <si>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</si>
  <si>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</si>
  <si>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</si>
  <si>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</si>
  <si>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</si>
  <si>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</si>
  <si>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</si>
  <si>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</si>
  <si>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</si>
  <si>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</si>
  <si>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</si>
  <si>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</si>
  <si>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</si>
  <si>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</si>
  <si>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</si>
  <si>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</si>
  <si>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</si>
  <si>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</si>
  <si>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</si>
  <si>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</si>
  <si>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</si>
  <si>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</si>
  <si>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</si>
  <si>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</si>
  <si>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</si>
  <si>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</si>
  <si>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</si>
  <si>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</si>
  <si>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</si>
  <si>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</si>
  <si>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</si>
  <si>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</si>
  <si>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</si>
  <si>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</si>
  <si>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</si>
  <si>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</si>
  <si>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</si>
  <si>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</si>
  <si>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</si>
  <si>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</si>
  <si>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</si>
  <si>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</si>
  <si>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</si>
  <si>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</si>
  <si>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</si>
  <si>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</si>
  <si>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</si>
  <si>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</si>
  <si>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</si>
  <si>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</si>
  <si>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</si>
  <si>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</si>
  <si>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</si>
  <si>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</si>
  <si>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</si>
  <si>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</si>
  <si>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</si>
  <si>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</si>
  <si>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</si>
  <si>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</si>
  <si>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</si>
  <si>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</si>
  <si>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</si>
  <si>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</si>
  <si>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</si>
  <si>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</si>
  <si>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</si>
  <si>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</si>
  <si>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</si>
  <si>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</si>
  <si>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</si>
  <si>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</si>
  <si>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</si>
  <si>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</si>
  <si>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</si>
  <si>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</si>
  <si>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</si>
  <si>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</si>
  <si>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</si>
  <si>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</si>
  <si>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</si>
  <si>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</si>
  <si>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</si>
  <si>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</si>
  <si>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</si>
  <si>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</si>
  <si>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</si>
  <si>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</si>
  <si>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</si>
  <si>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</si>
  <si>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</si>
  <si>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</si>
  <si>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</si>
  <si>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</si>
  <si>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</si>
  <si>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</si>
  <si>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</si>
  <si>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</si>
  <si>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</si>
  <si>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</si>
  <si>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</si>
  <si>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</si>
  <si>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</si>
  <si>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</si>
  <si>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</si>
  <si>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</si>
  <si>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</si>
  <si>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</si>
  <si>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</si>
  <si>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</si>
  <si>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</si>
  <si>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</si>
  <si>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</si>
  <si>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</si>
  <si>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</si>
  <si>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</si>
  <si>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</si>
  <si>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</si>
  <si>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</si>
  <si>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</si>
  <si>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</si>
  <si>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</si>
  <si>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</si>
  <si>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</si>
  <si>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</si>
  <si>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</si>
  <si>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</si>
  <si>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</si>
  <si>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</si>
  <si>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</si>
  <si>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</si>
  <si>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</si>
  <si>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</si>
  <si>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</si>
  <si>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</si>
  <si>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</si>
  <si>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</si>
  <si>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</si>
  <si>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</si>
  <si>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</si>
  <si>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</si>
  <si>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</si>
  <si>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</si>
  <si>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</si>
  <si>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</si>
  <si>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</si>
  <si>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</si>
  <si>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</si>
  <si>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</si>
  <si>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</si>
  <si>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</si>
  <si>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</si>
  <si>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</si>
  <si>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</si>
  <si>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</si>
  <si>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</si>
  <si>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</si>
  <si>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</si>
  <si>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</si>
  <si>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</si>
  <si>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</si>
  <si>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</si>
  <si>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</si>
  <si>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</si>
  <si>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</si>
  <si>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</si>
  <si>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</si>
  <si>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</si>
  <si>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</si>
  <si>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</si>
  <si>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</si>
  <si>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</si>
  <si>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</si>
  <si>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</si>
  <si>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</si>
  <si>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</si>
  <si>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</si>
  <si>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</si>
  <si>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</si>
  <si>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</si>
  <si>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</si>
  <si>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</si>
  <si>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</si>
  <si>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</si>
  <si>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</si>
  <si>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</si>
  <si>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</si>
  <si>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</si>
  <si>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</si>
  <si>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</si>
  <si>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</si>
  <si>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</si>
  <si>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</si>
  <si>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</si>
  <si>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</si>
  <si>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</si>
  <si>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</si>
  <si>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</si>
  <si>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</si>
  <si>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</si>
  <si>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</si>
  <si>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</si>
  <si>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</si>
  <si>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</si>
  <si>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</si>
  <si>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</si>
  <si>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</si>
  <si>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</si>
  <si>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</si>
  <si>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</si>
  <si>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</si>
  <si>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</si>
  <si>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</si>
  <si>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</si>
  <si>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</si>
  <si>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</si>
  <si>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</si>
  <si>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</si>
  <si>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</si>
  <si>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</si>
  <si>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</si>
  <si>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</si>
  <si>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</si>
  <si>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</si>
  <si>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</si>
  <si>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</si>
  <si>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</si>
  <si>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</si>
  <si>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</si>
  <si>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</si>
  <si>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</si>
  <si>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</si>
  <si>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</si>
  <si>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</si>
  <si>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</si>
  <si>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</si>
  <si>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</si>
  <si>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</si>
  <si>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</si>
  <si>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</si>
  <si>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</si>
  <si>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</si>
  <si>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</si>
  <si>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</si>
  <si>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</si>
  <si>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</si>
  <si>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</si>
  <si>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</si>
  <si>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</si>
  <si>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</si>
  <si>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</si>
  <si>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</si>
  <si>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</si>
  <si>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</si>
  <si>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</si>
  <si>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</si>
  <si>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</si>
  <si>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</si>
  <si>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</si>
  <si>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</si>
  <si>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</si>
  <si>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</si>
  <si>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</si>
  <si>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</si>
  <si>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</si>
  <si>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</si>
  <si>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</si>
  <si>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</si>
  <si>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</si>
  <si>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</si>
  <si>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</si>
  <si>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</si>
  <si>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</si>
  <si>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</si>
  <si>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</si>
  <si>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</si>
  <si>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</si>
  <si>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</si>
  <si>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</si>
  <si>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</si>
  <si>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</si>
  <si>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</si>
  <si>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</si>
  <si>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</si>
  <si>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</si>
  <si>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</si>
  <si>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</si>
  <si>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</si>
  <si>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</si>
  <si>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</si>
  <si>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</si>
  <si>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</si>
  <si>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</si>
  <si>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</si>
  <si>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</si>
  <si>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</si>
  <si>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</si>
  <si>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</si>
  <si>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</si>
  <si>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</si>
  <si>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</si>
  <si>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</si>
  <si>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</si>
  <si>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</si>
  <si>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</si>
  <si>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</si>
  <si>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</si>
  <si>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</si>
  <si>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</si>
  <si>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</si>
  <si>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</si>
  <si>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</si>
  <si>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</si>
  <si>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</si>
  <si>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</si>
  <si>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</si>
  <si>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</si>
  <si>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</si>
  <si>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</si>
  <si>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</si>
  <si>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</si>
  <si>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</si>
  <si>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</si>
  <si>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</si>
  <si>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</si>
  <si>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</si>
  <si>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</si>
  <si>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</si>
  <si>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</si>
  <si>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</si>
  <si>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</si>
  <si>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</si>
  <si>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</si>
  <si>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</si>
  <si>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</si>
  <si>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</si>
  <si>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</si>
  <si>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</si>
  <si>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</si>
  <si>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</si>
  <si>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</si>
  <si>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</si>
  <si>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</si>
  <si>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</si>
  <si>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</si>
  <si>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</si>
  <si>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</si>
  <si>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</si>
  <si>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</si>
  <si>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</si>
  <si>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</si>
  <si>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</si>
  <si>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</si>
  <si>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</si>
  <si>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</si>
  <si>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</si>
  <si>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</si>
  <si>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</si>
  <si>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</si>
  <si>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</si>
  <si>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</si>
  <si>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</si>
  <si>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</si>
  <si>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</si>
  <si>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</si>
  <si>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</si>
  <si>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</si>
  <si>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</si>
  <si>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</si>
  <si>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</si>
  <si>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</si>
  <si>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</si>
  <si>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</si>
  <si>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</si>
  <si>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</si>
  <si>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</si>
  <si>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</si>
  <si>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</si>
  <si>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</si>
  <si>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</si>
  <si>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</si>
  <si>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</si>
  <si>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</si>
  <si>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</si>
  <si>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</si>
  <si>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</si>
  <si>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</si>
  <si>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</si>
  <si>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</si>
  <si>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</si>
  <si>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</si>
  <si>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</si>
  <si>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</si>
  <si>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</si>
  <si>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</si>
  <si>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</si>
  <si>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</si>
  <si>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</si>
  <si>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</si>
  <si>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</si>
  <si>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</si>
  <si>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</si>
  <si>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</si>
  <si>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</si>
  <si>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</si>
  <si>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</si>
  <si>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</si>
  <si>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</si>
  <si>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</si>
  <si>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</si>
  <si>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</si>
  <si>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</si>
  <si>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</si>
  <si>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</si>
  <si>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</si>
  <si>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</si>
  <si>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</si>
  <si>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</si>
  <si>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</si>
  <si>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</si>
  <si>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</si>
  <si>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</si>
  <si>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</si>
  <si>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</si>
  <si>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</si>
  <si>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</si>
  <si>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</si>
  <si>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</si>
  <si>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</si>
  <si>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</si>
  <si>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</si>
  <si>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</si>
  <si>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</si>
  <si>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</si>
  <si>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</si>
  <si>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</si>
  <si>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</si>
  <si>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</si>
  <si>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</si>
  <si>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</si>
  <si>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</si>
  <si>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</si>
  <si>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</si>
  <si>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</si>
  <si>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</si>
  <si>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</si>
  <si>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</si>
  <si>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</si>
  <si>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</si>
  <si>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</si>
  <si>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</si>
  <si>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</si>
  <si>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</si>
  <si>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</si>
  <si>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</si>
  <si>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</si>
  <si>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</si>
  <si>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</si>
  <si>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</si>
  <si>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</si>
  <si>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</si>
  <si>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</si>
  <si>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</si>
  <si>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</si>
  <si>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</si>
  <si>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</si>
  <si>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</si>
  <si>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</si>
  <si>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</si>
  <si>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</si>
  <si>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</si>
  <si>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</si>
  <si>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</si>
  <si>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</si>
  <si>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</si>
  <si>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</si>
  <si>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</si>
  <si>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</si>
  <si>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</si>
  <si>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</si>
  <si>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</si>
  <si>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</si>
  <si>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</si>
  <si>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</si>
  <si>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</si>
  <si>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</si>
  <si>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</si>
  <si>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</si>
  <si>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</si>
  <si>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</si>
  <si>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</si>
  <si>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</si>
  <si>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</si>
  <si>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</si>
  <si>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</si>
  <si>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</si>
  <si>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</si>
  <si>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</si>
  <si>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</si>
  <si>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</si>
  <si>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</si>
  <si>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</si>
  <si>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</si>
  <si>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</si>
  <si>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</si>
  <si>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</si>
  <si>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</si>
  <si>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</si>
  <si>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</si>
  <si>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</si>
  <si>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</si>
  <si>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</si>
  <si>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</si>
  <si>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</si>
  <si>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</si>
  <si>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</si>
  <si>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</si>
  <si>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</si>
  <si>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</si>
  <si>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</si>
  <si>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</si>
  <si>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</si>
  <si>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</si>
  <si>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</si>
  <si>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</si>
  <si>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</si>
  <si>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</si>
  <si>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</si>
  <si>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</si>
  <si>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</si>
  <si>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</si>
  <si>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</si>
  <si>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</si>
  <si>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</si>
  <si>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</si>
  <si>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</si>
  <si>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</si>
  <si>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</si>
  <si>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</si>
  <si>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</si>
  <si>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</si>
  <si>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</si>
  <si>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</si>
  <si>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</si>
  <si>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</si>
  <si>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</si>
  <si>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</si>
  <si>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</si>
  <si>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</si>
  <si>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</si>
  <si>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</si>
  <si>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</si>
  <si>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</si>
  <si>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</si>
  <si>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</si>
  <si>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</si>
  <si>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</si>
  <si>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</si>
  <si>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</si>
  <si>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</si>
  <si>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</si>
  <si>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</si>
  <si>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</si>
  <si>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</si>
  <si>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</si>
  <si>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</si>
  <si>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</si>
  <si>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</si>
  <si>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</si>
  <si>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</si>
  <si>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</si>
  <si>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</si>
  <si>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</si>
  <si>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</si>
  <si>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</si>
  <si>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</si>
  <si>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</si>
  <si>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</si>
  <si>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</si>
  <si>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</si>
  <si>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</si>
  <si>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</si>
  <si>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</si>
  <si>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</si>
  <si>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</si>
  <si>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</si>
  <si>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</si>
  <si>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</si>
  <si>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</si>
  <si>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</si>
  <si>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</si>
  <si>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</si>
  <si>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</si>
  <si>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</si>
  <si>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</si>
  <si>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</si>
  <si>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</si>
  <si>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</si>
  <si>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</si>
  <si>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</si>
  <si>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</si>
  <si>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</si>
  <si>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</si>
  <si>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</si>
  <si>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</si>
  <si>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</si>
  <si>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</si>
  <si>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</si>
  <si>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</si>
  <si>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</si>
  <si>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</si>
  <si>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</si>
  <si>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</si>
  <si>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</si>
  <si>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</si>
  <si>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</si>
  <si>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</si>
  <si>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</si>
  <si>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</si>
  <si>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</si>
  <si>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</si>
  <si>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</si>
  <si>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</si>
  <si>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</si>
  <si>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</si>
  <si>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</si>
  <si>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</si>
  <si>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</si>
  <si>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</si>
  <si>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</si>
  <si>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</si>
  <si>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</si>
  <si>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</si>
  <si>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</si>
  <si>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</si>
  <si>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</si>
  <si>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</si>
  <si>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</si>
  <si>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</si>
  <si>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</si>
  <si>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</si>
  <si>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</si>
  <si>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</si>
  <si>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</si>
  <si>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</si>
  <si>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</si>
  <si>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</si>
  <si>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</si>
  <si>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</si>
  <si>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</si>
  <si>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</si>
  <si>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</si>
  <si>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</si>
  <si>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</si>
  <si>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</si>
  <si>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</si>
  <si>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</si>
  <si>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</si>
  <si>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</si>
  <si>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</si>
  <si>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</si>
  <si>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</si>
  <si>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</si>
  <si>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</si>
  <si>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</si>
  <si>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</si>
  <si>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</si>
  <si>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</si>
  <si>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</si>
  <si>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</si>
  <si>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</si>
  <si>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</si>
  <si>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</si>
  <si>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</si>
  <si>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</si>
  <si>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</si>
  <si>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</si>
  <si>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</si>
  <si>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</si>
  <si>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</si>
  <si>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</si>
  <si>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</si>
  <si>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</si>
  <si>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</si>
  <si>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</si>
  <si>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</si>
  <si>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</si>
  <si>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</si>
  <si>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</si>
  <si>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</si>
  <si>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</si>
  <si>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</si>
  <si>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</si>
  <si>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</si>
  <si>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</si>
  <si>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</si>
  <si>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</si>
  <si>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</si>
  <si>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</si>
  <si>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</si>
  <si>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</si>
  <si>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</si>
  <si>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</si>
  <si>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</si>
  <si>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</si>
  <si>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</si>
  <si>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</si>
  <si>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</si>
  <si>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</si>
  <si>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</si>
  <si>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</si>
  <si>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</si>
  <si>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</si>
  <si>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</si>
  <si>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</si>
  <si>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</si>
  <si>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</si>
  <si>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</si>
  <si>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</si>
  <si>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</si>
  <si>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</si>
  <si>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</si>
  <si>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</si>
  <si>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</si>
  <si>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</si>
  <si>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</si>
  <si>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</si>
  <si>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</si>
  <si>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</si>
  <si>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</si>
  <si>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</si>
  <si>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</si>
  <si>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</si>
  <si>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</si>
  <si>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</si>
  <si>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</si>
  <si>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</si>
  <si>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</si>
  <si>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</si>
  <si>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</si>
  <si>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</si>
  <si>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</si>
  <si>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</si>
  <si>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</si>
  <si>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</si>
  <si>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</si>
  <si>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</si>
  <si>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</si>
  <si>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</si>
  <si>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</si>
  <si>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</si>
  <si>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</si>
  <si>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</si>
  <si>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</si>
  <si>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</si>
  <si>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</si>
  <si>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</si>
  <si>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</si>
  <si>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</si>
  <si>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</si>
  <si>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</si>
  <si>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</si>
  <si>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</si>
  <si>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</si>
  <si>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</si>
  <si>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</si>
  <si>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</si>
  <si>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</si>
  <si>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</si>
  <si>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</si>
  <si>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</si>
  <si>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</si>
  <si>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</si>
  <si>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</si>
  <si>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</si>
  <si>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</si>
  <si>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</si>
  <si>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</si>
  <si>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</si>
  <si>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</si>
  <si>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</si>
  <si>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</si>
  <si>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</si>
  <si>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</si>
  <si>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</si>
  <si>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</si>
  <si>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</si>
  <si>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</si>
  <si>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</si>
  <si>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</si>
  <si>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</si>
  <si>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</si>
  <si>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</si>
  <si>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</si>
  <si>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</si>
  <si>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</si>
  <si>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</si>
  <si>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</si>
  <si>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</si>
  <si>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</si>
  <si>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</si>
  <si>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</si>
  <si>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</si>
  <si>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</si>
  <si>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</si>
  <si>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</si>
  <si>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</si>
  <si>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</si>
  <si>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</si>
  <si>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</si>
  <si>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</si>
  <si>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</si>
  <si>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</si>
  <si>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</si>
  <si>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</si>
  <si>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</si>
  <si>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</si>
  <si>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</si>
  <si>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</si>
  <si>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</si>
  <si>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</si>
  <si>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</si>
  <si>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</si>
  <si>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</si>
  <si>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</si>
  <si>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</si>
  <si>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</si>
  <si>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</si>
  <si>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</si>
  <si>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</si>
  <si>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</si>
  <si>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</si>
  <si>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</si>
  <si>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</si>
  <si>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</si>
  <si>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</si>
  <si>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</si>
  <si>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</si>
  <si>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</si>
  <si>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</si>
  <si>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</si>
  <si>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</si>
  <si>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</si>
  <si>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</si>
  <si>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</si>
  <si>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</si>
  <si>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</si>
  <si>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</si>
  <si>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</si>
  <si>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</si>
  <si>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</si>
  <si>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</si>
  <si>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</si>
  <si>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</si>
  <si>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</si>
  <si>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</si>
  <si>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</si>
  <si>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</si>
  <si>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</si>
  <si>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</si>
  <si>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</si>
  <si>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</si>
  <si>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</si>
  <si>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</si>
  <si>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</si>
  <si>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</si>
  <si>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</si>
  <si>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</si>
  <si>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</si>
  <si>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</si>
  <si>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</si>
  <si>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</si>
  <si>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</si>
  <si>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</si>
  <si>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</si>
  <si>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</si>
  <si>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</si>
  <si>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</si>
  <si>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</si>
  <si>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</si>
  <si>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</si>
  <si>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</si>
  <si>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</si>
  <si>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</si>
  <si>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</si>
  <si>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</si>
  <si>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</si>
  <si>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</si>
  <si>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</si>
  <si>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</si>
  <si>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</si>
  <si>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</si>
  <si>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</si>
  <si>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</si>
  <si>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</si>
  <si>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</si>
  <si>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</si>
  <si>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</si>
  <si>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</si>
  <si>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</si>
  <si>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</si>
  <si>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</si>
  <si>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</si>
  <si>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</si>
  <si>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</si>
  <si>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</si>
  <si>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</si>
  <si>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</si>
  <si>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</si>
  <si>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</si>
  <si>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</si>
  <si>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</si>
  <si>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</si>
  <si>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</si>
  <si>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</si>
  <si>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</si>
  <si>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</si>
  <si>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</si>
  <si>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</si>
  <si>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</si>
  <si>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</si>
  <si>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</si>
  <si>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</si>
  <si>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</si>
  <si>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</si>
  <si>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</si>
  <si>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</si>
  <si>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</si>
  <si>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</si>
  <si>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</si>
  <si>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</si>
  <si>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</si>
  <si>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</si>
  <si>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</si>
  <si>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</si>
  <si>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</si>
  <si>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</si>
  <si>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</si>
  <si>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</si>
  <si>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</si>
  <si>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</si>
  <si>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</si>
  <si>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</si>
  <si>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</si>
  <si>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</si>
  <si>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</si>
  <si>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</si>
  <si>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</si>
  <si>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</si>
  <si>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</si>
  <si>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</si>
  <si>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</si>
  <si>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</si>
  <si>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</si>
  <si>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</si>
  <si>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</si>
  <si>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</si>
  <si>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</si>
  <si>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</si>
  <si>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</si>
  <si>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</si>
  <si>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</si>
  <si>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</si>
  <si>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</si>
  <si>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</si>
  <si>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</si>
  <si>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</si>
  <si>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</si>
  <si>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</si>
  <si>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</si>
  <si>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</si>
  <si>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</si>
  <si>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</si>
  <si>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</si>
  <si>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</si>
  <si>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</si>
  <si>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</si>
  <si>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</si>
  <si>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</si>
  <si>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</si>
  <si>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</si>
  <si>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</si>
  <si>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</si>
  <si>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</si>
  <si>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</si>
  <si>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</si>
  <si>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</si>
  <si>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</si>
  <si>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</si>
  <si>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</si>
  <si>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</si>
  <si>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</si>
  <si>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</si>
  <si>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</si>
  <si>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</si>
  <si>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</si>
  <si>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</si>
  <si>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</si>
  <si>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</si>
  <si>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</si>
  <si>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</si>
  <si>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</si>
  <si>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</si>
  <si>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</si>
  <si>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</si>
  <si>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</si>
  <si>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</si>
  <si>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</si>
  <si>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</si>
  <si>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</si>
  <si>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</si>
  <si>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</si>
  <si>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</si>
  <si>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</si>
  <si>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</si>
  <si>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</si>
  <si>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</si>
  <si>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</si>
  <si>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</si>
  <si>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</si>
  <si>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</si>
  <si>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</si>
  <si>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</si>
  <si>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</si>
  <si>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</si>
  <si>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</si>
  <si>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</si>
  <si>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</si>
  <si>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</si>
  <si>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</si>
  <si>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</si>
  <si>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</si>
  <si>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</si>
  <si>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</si>
  <si>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</si>
  <si>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</si>
  <si>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</si>
  <si>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</si>
  <si>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</si>
  <si>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</si>
  <si>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</si>
  <si>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</si>
  <si>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</si>
  <si>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</si>
  <si>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</si>
  <si>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</si>
  <si>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</si>
  <si>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</si>
  <si>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</si>
  <si>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</si>
  <si>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</si>
  <si>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</si>
  <si>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</si>
  <si>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</si>
  <si>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</si>
  <si>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</si>
  <si>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</si>
  <si>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</si>
  <si>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</si>
  <si>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</si>
  <si>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</si>
  <si>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</si>
  <si>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</si>
  <si>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</si>
  <si>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</si>
  <si>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</si>
  <si>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</si>
  <si>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</si>
  <si>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</si>
  <si>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</si>
  <si>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</si>
  <si>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</si>
  <si>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</si>
  <si>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</si>
  <si>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</si>
  <si>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</si>
  <si>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</si>
  <si>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</si>
  <si>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</si>
  <si>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</si>
  <si>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</si>
  <si>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</si>
  <si>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</si>
  <si>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</si>
  <si>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</si>
  <si>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</si>
  <si>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</si>
  <si>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</si>
  <si>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</si>
  <si>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</si>
  <si>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</si>
  <si>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</si>
  <si>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</si>
  <si>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</si>
  <si>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</si>
  <si>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</si>
  <si>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</si>
  <si>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</si>
  <si>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</si>
  <si>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</si>
  <si>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</si>
  <si>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</si>
  <si>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</si>
  <si>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</si>
  <si>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</si>
  <si>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</si>
  <si>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</si>
  <si>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</si>
  <si>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</si>
  <si>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</si>
  <si>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</si>
  <si>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</si>
  <si>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</si>
  <si>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</si>
  <si>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</si>
  <si>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</si>
  <si>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</si>
  <si>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</si>
  <si>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</si>
  <si>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</si>
  <si>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</si>
  <si>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</si>
  <si>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</si>
  <si>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</si>
  <si>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</si>
  <si>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</si>
  <si>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</si>
  <si>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</si>
  <si>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</si>
  <si>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</si>
  <si>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</si>
  <si>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</si>
  <si>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</si>
  <si>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</si>
  <si>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</si>
  <si>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</si>
  <si>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</si>
  <si>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</si>
  <si>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</si>
  <si>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</si>
  <si>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</si>
  <si>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</si>
  <si>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</si>
  <si>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</si>
  <si>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</si>
  <si>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</si>
  <si>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</si>
  <si>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</si>
  <si>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</si>
  <si>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</si>
  <si>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</si>
  <si>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</si>
  <si>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</si>
  <si>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</si>
  <si>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</si>
  <si>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</si>
  <si>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</si>
  <si>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</si>
  <si>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</si>
  <si>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</si>
  <si>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</si>
  <si>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</si>
  <si>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</si>
  <si>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</si>
  <si>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</si>
  <si>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</si>
  <si>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</si>
  <si>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</si>
  <si>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</si>
  <si>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</si>
  <si>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</si>
  <si>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</si>
  <si>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</si>
  <si>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</si>
  <si>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</si>
  <si>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</si>
  <si>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</si>
  <si>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</si>
  <si>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</si>
  <si>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</si>
  <si>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</si>
  <si>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</si>
  <si>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</si>
  <si>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</si>
  <si>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</si>
  <si>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</si>
  <si>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</si>
  <si>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</si>
  <si>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</si>
  <si>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</si>
  <si>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</si>
  <si>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</si>
  <si>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</si>
  <si>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</si>
  <si>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</si>
  <si>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</si>
  <si>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</si>
  <si>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</si>
  <si>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</si>
  <si>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</si>
  <si>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</si>
  <si>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</si>
  <si>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</si>
  <si>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</si>
  <si>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</si>
  <si>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</si>
  <si>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</si>
  <si>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</si>
  <si>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</si>
  <si>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</si>
  <si>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</si>
  <si>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</si>
  <si>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</si>
  <si>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</si>
  <si>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</si>
  <si>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</si>
  <si>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</si>
  <si>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</si>
  <si>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</si>
  <si>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</si>
  <si>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</si>
  <si>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</si>
  <si>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</si>
  <si>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</si>
  <si>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</si>
  <si>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</si>
  <si>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</si>
  <si>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</si>
  <si>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</si>
  <si>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</si>
  <si>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</si>
  <si>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</si>
  <si>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</si>
  <si>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</si>
  <si>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</si>
  <si>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</si>
  <si>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</si>
  <si>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</si>
  <si>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</si>
  <si>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</si>
  <si>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</si>
  <si>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</si>
  <si>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</si>
  <si>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</si>
  <si>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</si>
  <si>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</si>
  <si>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</si>
  <si>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</si>
  <si>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</si>
  <si>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</si>
  <si>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</si>
  <si>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</si>
  <si>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</si>
  <si>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</si>
  <si>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</si>
  <si>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</si>
  <si>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</si>
  <si>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</si>
  <si>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</si>
  <si>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</si>
  <si>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</si>
  <si>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</si>
  <si>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</si>
  <si>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</si>
  <si>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</si>
  <si>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</si>
  <si>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</si>
  <si>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</si>
  <si>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</si>
  <si>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</si>
  <si>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</si>
  <si>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</si>
  <si>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</si>
  <si>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</si>
  <si>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</si>
  <si>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</si>
  <si>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</si>
  <si>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</si>
  <si>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</si>
  <si>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</si>
  <si>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</si>
  <si>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</si>
  <si>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</si>
  <si>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</si>
  <si>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</si>
  <si>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</si>
  <si>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</si>
  <si>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</si>
  <si>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</si>
  <si>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</si>
  <si>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</si>
  <si>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</si>
  <si>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</si>
  <si>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</si>
  <si>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</si>
  <si>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</si>
  <si>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</si>
  <si>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</si>
  <si>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</si>
  <si>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</si>
  <si>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</si>
  <si>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</si>
  <si>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</si>
  <si>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</si>
  <si>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</si>
  <si>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</si>
  <si>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</si>
  <si>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</si>
  <si>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</si>
  <si>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</si>
  <si>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</si>
  <si>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</si>
  <si>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</si>
  <si>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</si>
  <si>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</si>
  <si>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</si>
  <si>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</si>
  <si>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</si>
  <si>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</si>
  <si>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</si>
  <si>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</si>
  <si>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</si>
  <si>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</si>
  <si>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</si>
  <si>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</si>
  <si>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</si>
  <si>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</si>
  <si>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</si>
  <si>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</si>
  <si>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</si>
  <si>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</si>
  <si>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</si>
  <si>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</si>
  <si>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</si>
  <si>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</si>
  <si>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</si>
  <si>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</si>
  <si>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</si>
  <si>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</si>
  <si>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</si>
  <si>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</si>
  <si>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</si>
  <si>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</si>
  <si>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</si>
  <si>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</si>
  <si>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</si>
  <si>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</si>
  <si>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</si>
  <si>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</si>
  <si>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</si>
  <si>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</si>
  <si>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</si>
  <si>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</si>
  <si>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</si>
  <si>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</si>
  <si>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</si>
  <si>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</si>
  <si>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</si>
  <si>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</si>
  <si>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</si>
  <si>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</si>
  <si>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</si>
  <si>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</si>
  <si>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</si>
  <si>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</si>
  <si>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</si>
  <si>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</si>
  <si>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</si>
  <si>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</si>
  <si>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</si>
  <si>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</si>
  <si>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</si>
  <si>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</si>
  <si>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</si>
  <si>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</si>
  <si>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</si>
  <si>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</si>
  <si>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</si>
  <si>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</si>
  <si>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</si>
  <si>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</si>
  <si>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</si>
  <si>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</si>
  <si>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</si>
  <si>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</si>
  <si>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</si>
  <si>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</si>
  <si>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</si>
  <si>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</si>
  <si>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</si>
  <si>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</si>
  <si>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</si>
  <si>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</si>
  <si>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</si>
  <si>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</si>
  <si>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</si>
  <si>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</si>
  <si>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</si>
  <si>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</si>
  <si>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</si>
  <si>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</si>
  <si>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</si>
  <si>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</si>
  <si>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</si>
  <si>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</si>
  <si>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</si>
  <si>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</si>
  <si>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</si>
  <si>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</si>
  <si>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</si>
  <si>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</si>
  <si>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</si>
  <si>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</si>
  <si>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</si>
  <si>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</si>
  <si>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</si>
  <si>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</si>
  <si>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</si>
  <si>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</si>
  <si>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</si>
  <si>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</si>
  <si>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</si>
  <si>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</si>
  <si>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</si>
  <si>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</si>
  <si>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</si>
  <si>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</si>
  <si>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</si>
  <si>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</si>
  <si>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</si>
  <si>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</si>
  <si>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</si>
  <si>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</si>
  <si>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</si>
  <si>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</si>
  <si>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</si>
  <si>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</si>
  <si>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</si>
  <si>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</si>
  <si>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</si>
  <si>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</si>
  <si>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</si>
  <si>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</si>
  <si>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</si>
  <si>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</si>
  <si>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</si>
  <si>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</si>
  <si>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</si>
  <si>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</si>
  <si>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</si>
  <si>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</si>
  <si>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</si>
  <si>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</si>
  <si>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</si>
  <si>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</si>
  <si>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</si>
  <si>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</si>
  <si>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</si>
  <si>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</si>
  <si>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</si>
  <si>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</si>
  <si>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</si>
  <si>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</si>
  <si>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</si>
  <si>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</si>
  <si>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</si>
  <si>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</si>
  <si>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</si>
  <si>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</si>
  <si>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</si>
  <si>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</si>
  <si>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</si>
  <si>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</si>
  <si>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</si>
  <si>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</si>
  <si>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</si>
  <si>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</si>
  <si>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</si>
  <si>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</si>
  <si>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</si>
  <si>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</si>
  <si>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</si>
  <si>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</si>
  <si>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</si>
  <si>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</si>
  <si>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</si>
  <si>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</si>
  <si>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</si>
  <si>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</si>
  <si>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</si>
  <si>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</si>
  <si>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</si>
  <si>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</si>
  <si>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</si>
  <si>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</si>
  <si>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</si>
  <si>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</si>
  <si>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</si>
  <si>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</si>
  <si>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</si>
  <si>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</si>
  <si>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</si>
  <si>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</si>
  <si>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</si>
  <si>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</si>
  <si>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</si>
  <si>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</si>
  <si>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</si>
  <si>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</si>
  <si>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</si>
  <si>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</si>
  <si>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</si>
  <si>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</si>
  <si>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</si>
  <si>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</si>
  <si>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</si>
  <si>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</si>
  <si>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</si>
  <si>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</si>
  <si>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</si>
  <si>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</si>
  <si>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</si>
  <si>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</si>
  <si>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</si>
  <si>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</si>
  <si>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</si>
  <si>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</si>
  <si>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</si>
  <si>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</si>
  <si>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</si>
  <si>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</si>
  <si>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</si>
  <si>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</si>
  <si>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</si>
  <si>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</si>
  <si>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</si>
  <si>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</si>
  <si>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</si>
  <si>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</si>
  <si>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</si>
  <si>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</si>
  <si>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</si>
  <si>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</si>
  <si>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</si>
  <si>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</si>
  <si>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</si>
  <si>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</si>
  <si>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</si>
  <si>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</si>
  <si>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</si>
  <si>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</si>
  <si>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</si>
  <si>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</si>
  <si>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</si>
  <si>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</si>
  <si>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</si>
  <si>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</si>
  <si>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</si>
  <si>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</si>
  <si>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</si>
  <si>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</si>
  <si>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</si>
  <si>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</si>
  <si>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</si>
  <si>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</si>
  <si>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</si>
  <si>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</si>
  <si>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</si>
  <si>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</si>
  <si>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</si>
  <si>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</si>
  <si>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</si>
  <si>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</si>
  <si>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</si>
  <si>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</si>
  <si>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</si>
  <si>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</si>
  <si>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</si>
  <si>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</si>
  <si>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</si>
  <si>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</si>
  <si>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</si>
  <si>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</si>
  <si>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</si>
  <si>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</si>
  <si>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</si>
  <si>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</si>
  <si>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</si>
  <si>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</si>
  <si>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</si>
  <si>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</si>
  <si>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</si>
  <si>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</si>
  <si>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</si>
  <si>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</si>
  <si>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</si>
  <si>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</si>
  <si>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</si>
  <si>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</si>
  <si>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</si>
  <si>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</si>
  <si>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</si>
  <si>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</si>
  <si>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</si>
  <si>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</si>
  <si>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</si>
  <si>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</si>
  <si>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</si>
  <si>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</si>
  <si>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</si>
  <si>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</si>
  <si>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</si>
  <si>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</si>
  <si>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</si>
  <si>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</si>
  <si>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</si>
  <si>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</si>
  <si>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</si>
  <si>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</si>
  <si>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</si>
  <si>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</si>
  <si>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</si>
  <si>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</si>
  <si>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</si>
  <si>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</si>
  <si>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</si>
  <si>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</si>
  <si>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</si>
  <si>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</si>
  <si>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</si>
  <si>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</si>
  <si>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</si>
  <si>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</si>
  <si>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</si>
  <si>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</si>
  <si>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</si>
  <si>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</si>
  <si>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</si>
  <si>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</si>
  <si>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</si>
  <si>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</si>
  <si>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</si>
  <si>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</si>
  <si>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</si>
  <si>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</si>
  <si>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</si>
  <si>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</si>
  <si>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</si>
  <si>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</si>
  <si>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</si>
  <si>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</si>
  <si>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</si>
  <si>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</si>
  <si>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</si>
  <si>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</si>
  <si>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</si>
  <si>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</si>
  <si>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</si>
  <si>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</si>
  <si>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</si>
  <si>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</si>
  <si>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</si>
  <si>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</si>
  <si>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</si>
  <si>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</si>
  <si>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</si>
  <si>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</si>
  <si>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</si>
  <si>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</si>
  <si>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</si>
  <si>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</si>
  <si>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</si>
  <si>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</si>
  <si>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</si>
  <si>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</si>
  <si>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</si>
  <si>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</si>
  <si>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</si>
  <si>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</si>
  <si>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</si>
  <si>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</si>
  <si>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</si>
  <si>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</si>
  <si>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</si>
  <si>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</si>
  <si>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</si>
  <si>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</si>
  <si>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</si>
  <si>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</si>
  <si>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</si>
  <si>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</si>
  <si>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</si>
  <si>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</si>
  <si>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</si>
  <si>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</si>
  <si>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</si>
  <si>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</si>
  <si>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</si>
  <si>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</si>
  <si>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</si>
  <si>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</si>
  <si>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</si>
  <si>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</si>
  <si>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</si>
  <si>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</si>
  <si>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</si>
  <si>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</si>
  <si>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</si>
  <si>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</si>
  <si>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</si>
  <si>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</si>
  <si>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</si>
  <si>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</si>
  <si>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</si>
  <si>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</si>
  <si>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</si>
  <si>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</si>
  <si>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</si>
  <si>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</si>
  <si>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</si>
  <si>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</si>
  <si>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</si>
  <si>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</si>
  <si>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</si>
  <si>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</si>
  <si>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</si>
  <si>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</si>
  <si>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</si>
  <si>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</si>
  <si>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</si>
  <si>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</si>
  <si>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</si>
  <si>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</si>
  <si>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</si>
  <si>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</si>
  <si>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</si>
  <si>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</si>
  <si>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</si>
  <si>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</si>
  <si>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</si>
  <si>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</si>
  <si>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</si>
  <si>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</si>
  <si>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</si>
  <si>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</si>
  <si>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</si>
  <si>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</si>
  <si>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</si>
  <si>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</si>
  <si>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</si>
  <si>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</si>
  <si>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</si>
  <si>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</si>
  <si>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</si>
  <si>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</si>
  <si>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</si>
  <si>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</si>
  <si>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</si>
  <si>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</si>
  <si>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</si>
  <si>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</si>
  <si>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</si>
  <si>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</si>
  <si>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</si>
  <si>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</si>
  <si>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</si>
  <si>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</si>
  <si>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</si>
  <si>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</si>
  <si>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</si>
  <si>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</si>
  <si>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</si>
  <si>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</si>
  <si>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</si>
  <si>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</si>
  <si>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</si>
  <si>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</si>
  <si>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</si>
  <si>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</si>
  <si>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</si>
  <si>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</si>
  <si>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</si>
  <si>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</si>
  <si>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</si>
  <si>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</si>
  <si>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</si>
  <si>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</si>
  <si>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</si>
  <si>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</si>
  <si>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</si>
  <si>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</si>
  <si>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</si>
  <si>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</si>
  <si>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</si>
  <si>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</si>
  <si>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</si>
  <si>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</si>
  <si>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</si>
  <si>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</si>
  <si>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</si>
  <si>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</si>
  <si>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</si>
  <si>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</si>
  <si>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</si>
  <si>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</si>
  <si>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</si>
  <si>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</si>
  <si>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</si>
  <si>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</si>
  <si>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</si>
  <si>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</si>
  <si>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</si>
  <si>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</si>
  <si>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</si>
  <si>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</si>
  <si>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</si>
  <si>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</si>
  <si>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</si>
  <si>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</si>
  <si>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</si>
  <si>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</si>
  <si>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</si>
  <si>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</si>
  <si>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</si>
  <si>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</si>
  <si>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</si>
  <si>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</si>
  <si>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</si>
  <si>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</si>
  <si>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</si>
  <si>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</si>
  <si>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</si>
  <si>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</si>
  <si>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</si>
  <si>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</si>
  <si>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</si>
  <si>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</si>
  <si>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</si>
  <si>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</si>
  <si>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</si>
  <si>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</si>
  <si>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</si>
  <si>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</si>
  <si>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</si>
  <si>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</si>
  <si>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</si>
  <si>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</si>
  <si>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</si>
  <si>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</si>
  <si>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</si>
  <si>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</si>
  <si>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</si>
  <si>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</si>
  <si>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</si>
  <si>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</si>
  <si>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</si>
  <si>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</si>
  <si>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</si>
  <si>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</si>
  <si>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</si>
  <si>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</si>
  <si>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</si>
  <si>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</si>
  <si>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</si>
  <si>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</si>
  <si>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</si>
  <si>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</si>
  <si>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</si>
  <si>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</si>
  <si>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</si>
  <si>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</si>
  <si>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</si>
  <si>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</si>
  <si>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</si>
  <si>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</si>
  <si>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</si>
  <si>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</si>
  <si>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</si>
  <si>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</si>
  <si>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</si>
  <si>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</si>
  <si>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</si>
  <si>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</si>
  <si>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</si>
  <si>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</si>
  <si>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</si>
  <si>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</si>
  <si>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</si>
  <si>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</si>
  <si>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</si>
  <si>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</si>
  <si>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</si>
  <si>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</si>
  <si>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</si>
  <si>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</si>
  <si>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</si>
  <si>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</si>
  <si>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</si>
  <si>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</si>
  <si>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</si>
  <si>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</si>
  <si>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</si>
  <si>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</si>
  <si>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</si>
  <si>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</si>
  <si>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</si>
  <si>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</si>
  <si>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</si>
  <si>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</si>
  <si>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</si>
  <si>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</si>
  <si>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</si>
  <si>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</si>
  <si>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</si>
  <si>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</si>
  <si>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</si>
  <si>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</si>
  <si>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</si>
  <si>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</si>
  <si>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</si>
  <si>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</si>
  <si>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</si>
  <si>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</si>
  <si>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</si>
  <si>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</si>
  <si>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</si>
  <si>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</si>
  <si>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</si>
  <si>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</si>
  <si>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</si>
  <si>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</si>
  <si>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</si>
  <si>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</si>
  <si>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</si>
  <si>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</si>
  <si>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</si>
  <si>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</si>
  <si>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</si>
  <si>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</si>
  <si>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</si>
  <si>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</si>
  <si>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</si>
  <si>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</si>
  <si>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</si>
  <si>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</si>
  <si>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</si>
  <si>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</si>
  <si>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</si>
  <si>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</si>
  <si>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</si>
  <si>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</si>
  <si>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</si>
  <si>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</si>
  <si>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</si>
  <si>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</si>
  <si>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</si>
  <si>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</si>
  <si>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</si>
  <si>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</si>
  <si>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</si>
  <si>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</si>
  <si>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</si>
  <si>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</si>
  <si>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</si>
  <si>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</si>
  <si>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</si>
  <si>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</si>
  <si>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</si>
  <si>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</si>
  <si>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</si>
  <si>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</si>
  <si>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</si>
  <si>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</si>
  <si>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</si>
  <si>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</si>
  <si>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</si>
  <si>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</si>
  <si>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</si>
  <si>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</si>
  <si>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</si>
  <si>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</si>
  <si>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</si>
  <si>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</si>
  <si>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</si>
  <si>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</si>
  <si>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</si>
  <si>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</si>
  <si>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</si>
  <si>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</si>
  <si>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</si>
  <si>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</si>
  <si>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</si>
  <si>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</si>
  <si>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</si>
  <si>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</si>
  <si>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</si>
  <si>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</si>
  <si>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</si>
  <si>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</si>
  <si>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</si>
  <si>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</si>
  <si>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</si>
  <si>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</si>
  <si>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</si>
  <si>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</si>
  <si>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</si>
  <si>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</si>
  <si>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</si>
  <si>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</si>
  <si>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</si>
  <si>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</si>
  <si>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</si>
  <si>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</si>
  <si>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</si>
  <si>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</si>
  <si>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</si>
  <si>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</si>
  <si>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</si>
  <si>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</si>
  <si>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</si>
  <si>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</si>
  <si>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</si>
  <si>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</si>
  <si>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</si>
  <si>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</si>
  <si>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</si>
  <si>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</si>
  <si>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</si>
  <si>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</si>
  <si>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</si>
  <si>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</si>
  <si>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</si>
  <si>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</si>
  <si>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</si>
  <si>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</si>
  <si>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</si>
  <si>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</si>
  <si>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</si>
  <si>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</si>
  <si>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</si>
  <si>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</si>
  <si>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</si>
  <si>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</si>
  <si>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</si>
  <si>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</si>
  <si>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</si>
  <si>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</si>
  <si>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</si>
  <si>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</si>
  <si>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</si>
  <si>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</si>
  <si>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</si>
  <si>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</si>
  <si>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</si>
  <si>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</si>
  <si>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</si>
  <si>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</si>
  <si>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</si>
  <si>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</si>
  <si>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</si>
  <si>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</si>
  <si>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</si>
  <si>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</si>
  <si>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</si>
  <si>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</si>
  <si>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</si>
  <si>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</si>
  <si>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</si>
  <si>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</si>
  <si>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</si>
  <si>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</si>
  <si>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</si>
  <si>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</si>
  <si>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</si>
  <si>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</si>
  <si>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</si>
  <si>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</si>
  <si>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</si>
  <si>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</si>
  <si>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</si>
  <si>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</si>
  <si>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</si>
  <si>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</si>
  <si>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</si>
  <si>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</si>
  <si>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</si>
  <si>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</si>
  <si>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</si>
  <si>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</si>
  <si>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</si>
  <si>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</si>
  <si>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</si>
  <si>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</si>
  <si>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</si>
  <si>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</si>
  <si>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</si>
  <si>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</si>
  <si>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</si>
  <si>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</si>
  <si>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</si>
  <si>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</si>
  <si>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</si>
  <si>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</si>
  <si>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</si>
  <si>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</si>
  <si>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</si>
  <si>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</si>
  <si>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</si>
  <si>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</si>
  <si>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</si>
  <si>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</si>
  <si>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</si>
  <si>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</si>
  <si>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</si>
  <si>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</si>
  <si>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</si>
  <si>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</si>
  <si>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</si>
  <si>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</si>
  <si>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</si>
  <si>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</si>
  <si>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</si>
  <si>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</si>
  <si>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</si>
  <si>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</si>
  <si>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</si>
  <si>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</si>
  <si>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</si>
  <si>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</si>
  <si>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</si>
  <si>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</si>
  <si>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</si>
  <si>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</si>
  <si>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</si>
  <si>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</si>
  <si>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</si>
  <si>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</si>
  <si>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</si>
  <si>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</si>
  <si>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</si>
  <si>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</si>
  <si>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</si>
  <si>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</si>
  <si>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</si>
  <si>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</si>
  <si>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</si>
  <si>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</si>
  <si>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</si>
  <si>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</si>
  <si>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</si>
  <si>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</si>
  <si>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</si>
  <si>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</si>
  <si>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</si>
  <si>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</si>
  <si>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</si>
  <si>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</si>
  <si>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</si>
  <si>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</si>
  <si>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</si>
  <si>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</si>
  <si>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</si>
  <si>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</si>
  <si>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</si>
  <si>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</si>
  <si>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</si>
  <si>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</si>
  <si>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</si>
  <si>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</si>
  <si>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</si>
  <si>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</si>
  <si>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</si>
  <si>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</si>
  <si>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</si>
  <si>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</si>
  <si>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</si>
  <si>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</si>
  <si>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</si>
  <si>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</si>
  <si>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</si>
  <si>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</si>
  <si>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</si>
  <si>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</si>
  <si>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</si>
  <si>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</si>
  <si>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</si>
  <si>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</si>
  <si>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</si>
  <si>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</si>
  <si>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</si>
  <si>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</si>
  <si>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</si>
  <si>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</si>
  <si>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</si>
  <si>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</si>
  <si>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</si>
  <si>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</si>
  <si>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</si>
  <si>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</si>
  <si>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</si>
  <si>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</si>
  <si>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</si>
  <si>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</si>
  <si>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</si>
  <si>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</si>
  <si>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</si>
  <si>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</si>
  <si>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</si>
  <si>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</si>
  <si>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</si>
  <si>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</si>
  <si>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</si>
  <si>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</si>
  <si>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</si>
  <si>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</si>
  <si>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</si>
  <si>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</si>
  <si>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</si>
  <si>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</si>
  <si>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</si>
  <si>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</si>
  <si>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</si>
  <si>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</si>
  <si>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</si>
  <si>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</si>
  <si>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</si>
  <si>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</si>
  <si>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</si>
  <si>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</si>
  <si>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</si>
  <si>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</si>
  <si>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</si>
  <si>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</si>
  <si>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</si>
  <si>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</si>
  <si>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</si>
  <si>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</si>
  <si>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</si>
  <si>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</si>
  <si>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</si>
  <si>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</si>
  <si>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</si>
  <si>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</si>
  <si>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</si>
  <si>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</si>
  <si>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</si>
  <si>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</si>
  <si>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</si>
  <si>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</si>
  <si>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</si>
  <si>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</si>
  <si>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</si>
  <si>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</si>
  <si>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</si>
  <si>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</si>
  <si>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</si>
  <si>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</si>
  <si>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</si>
  <si>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</si>
  <si>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</si>
  <si>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</si>
  <si>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</si>
  <si>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</si>
  <si>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</si>
  <si>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</si>
  <si>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</si>
  <si>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</si>
  <si>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</si>
  <si>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</si>
  <si>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</si>
  <si>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</si>
  <si>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</si>
  <si>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</si>
  <si>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</si>
  <si>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</si>
  <si>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</si>
  <si>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</si>
  <si>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</si>
  <si>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</si>
  <si>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</si>
  <si>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</si>
  <si>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</si>
  <si>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</si>
  <si>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</si>
  <si>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</si>
  <si>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</si>
  <si>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</si>
  <si>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</si>
  <si>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</si>
  <si>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</si>
  <si>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</si>
  <si>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</si>
  <si>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</si>
  <si>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</si>
  <si>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</si>
  <si>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</si>
  <si>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</si>
  <si>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</si>
  <si>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</si>
  <si>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</si>
  <si>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</si>
  <si>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</si>
  <si>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</si>
  <si>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</si>
  <si>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</si>
  <si>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</si>
  <si>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</si>
  <si>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</si>
  <si>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</si>
  <si>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</si>
  <si>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</si>
  <si>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</si>
  <si>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</si>
  <si>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</si>
  <si>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</si>
  <si>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</si>
  <si>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</si>
  <si>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</si>
  <si>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</si>
  <si>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</si>
  <si>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</si>
  <si>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</si>
  <si>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</si>
  <si>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</si>
  <si>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</si>
  <si>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</si>
  <si>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</si>
  <si>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</si>
  <si>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</si>
  <si>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</si>
  <si>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</si>
  <si>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</si>
  <si>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</si>
  <si>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</si>
  <si>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</si>
  <si>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</si>
  <si>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</si>
  <si>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</si>
  <si>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</si>
  <si>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</si>
  <si>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</si>
  <si>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</si>
  <si>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</si>
  <si>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</si>
  <si>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</si>
  <si>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</si>
  <si>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</si>
  <si>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</si>
  <si>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</si>
  <si>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</si>
  <si>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</si>
  <si>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</si>
  <si>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</si>
  <si>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</si>
  <si>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</si>
  <si>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</si>
  <si>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</si>
  <si>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</si>
  <si>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</si>
  <si>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</si>
  <si>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</si>
  <si>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</si>
  <si>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</si>
  <si>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</si>
  <si>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</si>
  <si>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</si>
  <si>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</si>
  <si>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</si>
  <si>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</si>
  <si>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</si>
  <si>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</si>
  <si>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</si>
  <si>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</si>
  <si>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</si>
  <si>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</si>
  <si>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</si>
  <si>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</si>
  <si>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</si>
  <si>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</si>
  <si>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</si>
  <si>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</si>
  <si>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</si>
  <si>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</si>
  <si>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</si>
  <si>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</si>
  <si>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</si>
  <si>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</si>
  <si>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</si>
  <si>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</si>
  <si>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</si>
  <si>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</si>
  <si>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</si>
  <si>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</si>
  <si>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</si>
  <si>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</si>
  <si>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</si>
  <si>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</si>
  <si>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</si>
  <si>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</si>
  <si>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</si>
  <si>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</si>
  <si>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</si>
  <si>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</si>
  <si>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</si>
  <si>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</si>
  <si>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</si>
  <si>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</si>
  <si>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</si>
  <si>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</si>
  <si>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</si>
  <si>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</si>
  <si>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</si>
  <si>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</si>
  <si>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</si>
  <si>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</si>
  <si>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</si>
  <si>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</si>
  <si>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</si>
  <si>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</si>
  <si>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</si>
  <si>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</si>
  <si>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</si>
  <si>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</si>
  <si>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</si>
  <si>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</si>
  <si>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</si>
  <si>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</si>
  <si>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</si>
  <si>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</si>
  <si>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</si>
  <si>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</si>
  <si>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</si>
  <si>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</si>
  <si>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</si>
  <si>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</si>
  <si>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</si>
  <si>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</si>
  <si>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</si>
  <si>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</si>
  <si>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</si>
  <si>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</si>
  <si>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</si>
  <si>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</si>
  <si>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</si>
  <si>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</si>
  <si>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</si>
  <si>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</si>
  <si>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</si>
  <si>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</si>
  <si>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</si>
  <si>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</si>
  <si>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</si>
  <si>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</si>
  <si>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</si>
  <si>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</si>
  <si>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</si>
  <si>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</si>
  <si>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</si>
  <si>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</si>
  <si>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</si>
  <si>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</si>
  <si>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</si>
  <si>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</si>
  <si>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</si>
  <si>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</si>
  <si>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</si>
  <si>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</si>
  <si>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</si>
  <si>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</si>
  <si>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</si>
  <si>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</si>
  <si>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</si>
  <si>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</si>
  <si>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</si>
  <si>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</si>
  <si>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</si>
  <si>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</si>
  <si>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</si>
  <si>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</si>
  <si>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</si>
  <si>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</si>
  <si>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</si>
  <si>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</si>
  <si>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</si>
  <si>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</si>
  <si>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</si>
  <si>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</si>
  <si>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</si>
  <si>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</si>
  <si>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</si>
  <si>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</si>
  <si>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</si>
  <si>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</si>
  <si>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</si>
  <si>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</si>
  <si>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</si>
  <si>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</si>
  <si>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</si>
  <si>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</si>
  <si>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</si>
  <si>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</si>
  <si>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</si>
  <si>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</si>
  <si>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</si>
  <si>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</si>
  <si>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</si>
  <si>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</si>
  <si>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</si>
  <si>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</si>
  <si>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</si>
  <si>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</si>
  <si>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</si>
  <si>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</si>
  <si>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</si>
  <si>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</si>
  <si>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</si>
  <si>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</si>
  <si>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</si>
  <si>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</si>
  <si>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</si>
  <si>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</si>
  <si>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</si>
  <si>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</si>
  <si>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</si>
  <si>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</si>
  <si>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</si>
  <si>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</si>
  <si>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</si>
  <si>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</si>
  <si>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</si>
  <si>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</si>
  <si>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</si>
  <si>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</si>
  <si>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</si>
  <si>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</si>
  <si>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</si>
  <si>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</si>
  <si>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</si>
  <si>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</si>
  <si>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</si>
  <si>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</si>
  <si>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</si>
  <si>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</si>
  <si>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</si>
  <si>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</si>
  <si>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</si>
  <si>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</si>
  <si>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</si>
  <si>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</si>
  <si>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</si>
  <si>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</si>
  <si>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</si>
  <si>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</si>
  <si>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</si>
  <si>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</si>
  <si>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</si>
  <si>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</si>
  <si>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</si>
  <si>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</si>
  <si>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</si>
  <si>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</si>
  <si>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</si>
  <si>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</si>
  <si>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</si>
  <si>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</si>
  <si>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</si>
  <si>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</si>
  <si>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</si>
  <si>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</si>
  <si>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</si>
  <si>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</si>
  <si>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</si>
  <si>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</si>
  <si>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</si>
  <si>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</si>
  <si>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</si>
  <si>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</si>
  <si>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</si>
  <si>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</si>
  <si>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</si>
  <si>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</si>
  <si>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</si>
  <si>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</si>
  <si>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</si>
  <si>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</si>
  <si>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</si>
  <si>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</si>
  <si>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</si>
  <si>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</si>
  <si>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</si>
  <si>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</si>
  <si>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</si>
  <si>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</si>
  <si>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</si>
  <si>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</si>
  <si>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</si>
  <si>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</si>
  <si>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</si>
  <si>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</si>
  <si>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</si>
  <si>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</si>
  <si>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</si>
  <si>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</si>
  <si>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</si>
  <si>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</si>
  <si>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</si>
  <si>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</si>
  <si>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</si>
  <si>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</si>
  <si>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</si>
  <si>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</si>
  <si>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</si>
  <si>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</si>
  <si>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</si>
  <si>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</si>
  <si>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</si>
  <si>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</si>
  <si>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</si>
  <si>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</si>
  <si>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</si>
  <si>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</si>
  <si>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</si>
  <si>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</si>
  <si>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</si>
  <si>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</si>
  <si>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</si>
  <si>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</si>
  <si>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</si>
  <si>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</si>
  <si>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</si>
  <si>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</si>
  <si>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</si>
  <si>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</si>
  <si>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</si>
  <si>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</si>
  <si>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</si>
  <si>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</si>
  <si>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</si>
  <si>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</si>
  <si>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</si>
  <si>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</si>
  <si>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</si>
  <si>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</si>
  <si>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</si>
  <si>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</si>
  <si>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</si>
  <si>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</si>
  <si>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</si>
  <si>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</si>
  <si>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</si>
  <si>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</si>
  <si>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</si>
  <si>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</si>
  <si>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</si>
  <si>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</si>
  <si>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</si>
  <si>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</si>
  <si>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</si>
  <si>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</si>
  <si>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</si>
  <si>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</si>
  <si>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</si>
  <si>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</si>
  <si>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</si>
  <si>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</si>
  <si>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</si>
  <si>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</si>
  <si>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</si>
  <si>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</si>
  <si>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</si>
  <si>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</si>
  <si>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</si>
  <si>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</si>
  <si>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</si>
  <si>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</si>
  <si>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</si>
  <si>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</si>
  <si>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</si>
  <si>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</si>
  <si>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</si>
  <si>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</si>
  <si>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</si>
  <si>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</si>
  <si>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</si>
  <si>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</si>
  <si>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</si>
  <si>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</si>
  <si>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</si>
  <si>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</si>
  <si>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</si>
  <si>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</si>
  <si>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</si>
  <si>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</si>
  <si>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</si>
  <si>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</si>
  <si>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</si>
  <si>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</si>
  <si>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</si>
  <si>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</si>
  <si>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</si>
  <si>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</si>
  <si>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</si>
  <si>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</si>
  <si>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</si>
  <si>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</si>
  <si>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</si>
  <si>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</si>
  <si>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</si>
  <si>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</si>
  <si>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</si>
  <si>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</si>
  <si>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</si>
  <si>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</si>
  <si>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</si>
  <si>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</si>
  <si>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</si>
  <si>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</si>
  <si>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</si>
  <si>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</si>
  <si>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</si>
  <si>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</si>
  <si>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</si>
  <si>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</si>
  <si>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</si>
  <si>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</si>
  <si>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</si>
  <si>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</si>
  <si>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</si>
  <si>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</si>
  <si>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</si>
  <si>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</si>
  <si>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</si>
  <si>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</si>
  <si>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</si>
  <si>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</si>
  <si>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</si>
  <si>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</si>
  <si>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</si>
  <si>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</si>
  <si>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</si>
  <si>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</si>
  <si>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</si>
  <si>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</si>
  <si>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</si>
  <si>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</si>
  <si>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</si>
  <si>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</si>
  <si>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</si>
  <si>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</si>
  <si>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</si>
  <si>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</si>
  <si>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</si>
  <si>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</si>
  <si>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</si>
  <si>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</si>
  <si>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</si>
  <si>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</si>
  <si>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</si>
  <si>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</si>
  <si>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</si>
  <si>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</si>
  <si>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</si>
  <si>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</si>
  <si>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</si>
  <si>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</si>
  <si>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</si>
  <si>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</si>
  <si>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</si>
  <si>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</si>
  <si>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</si>
  <si>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</si>
  <si>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</si>
  <si>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</si>
  <si>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</si>
  <si>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</si>
  <si>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</si>
  <si>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</si>
  <si>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</si>
  <si>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</si>
  <si>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</si>
  <si>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</si>
  <si>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</si>
  <si>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</si>
  <si>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</si>
  <si>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</si>
  <si>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</si>
  <si>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</si>
  <si>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</si>
  <si>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</si>
  <si>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</si>
  <si>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</si>
  <si>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</si>
  <si>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</si>
  <si>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</si>
  <si>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</si>
  <si>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</si>
  <si>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</si>
  <si>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</si>
  <si>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</si>
  <si>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</si>
  <si>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</si>
  <si>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</si>
  <si>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</si>
  <si>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</si>
  <si>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</si>
  <si>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</si>
  <si>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</si>
  <si>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</si>
  <si>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</si>
  <si>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</si>
  <si>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</si>
  <si>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</si>
  <si>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</si>
  <si>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</si>
  <si>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</si>
  <si>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</si>
  <si>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</si>
  <si>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</si>
  <si>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</si>
  <si>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</si>
  <si>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</si>
  <si>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</si>
  <si>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</si>
  <si>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</si>
  <si>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</si>
  <si>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</si>
  <si>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</si>
  <si>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</si>
  <si>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</si>
  <si>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</si>
  <si>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</si>
  <si>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</si>
  <si>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</si>
  <si>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</si>
  <si>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</si>
  <si>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</si>
  <si>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</si>
  <si>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</si>
  <si>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</si>
  <si>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</si>
  <si>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</si>
  <si>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</si>
  <si>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</si>
  <si>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</si>
  <si>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</si>
  <si>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</si>
  <si>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</si>
  <si>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</si>
  <si>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</si>
  <si>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</si>
  <si>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</si>
  <si>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</si>
  <si>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</si>
  <si>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</si>
  <si>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</si>
  <si>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</si>
  <si>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</si>
  <si>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</si>
  <si>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</si>
  <si>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</si>
  <si>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</si>
  <si>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</si>
  <si>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</si>
  <si>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</si>
  <si>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</si>
  <si>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</si>
  <si>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</si>
  <si>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</si>
  <si>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</si>
  <si>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</si>
  <si>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</si>
  <si>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</si>
  <si>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</si>
  <si>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</si>
  <si>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</si>
  <si>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</si>
  <si>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</si>
  <si>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</si>
  <si>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</si>
  <si>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</si>
  <si>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</si>
  <si>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</si>
  <si>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</si>
  <si>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</si>
  <si>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</si>
  <si>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</si>
  <si>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</si>
  <si>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</si>
  <si>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</si>
  <si>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</si>
  <si>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</si>
  <si>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</si>
  <si>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</si>
  <si>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</si>
  <si>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</si>
  <si>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</si>
  <si>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</si>
  <si>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</si>
  <si>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</si>
  <si>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</si>
  <si>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</si>
  <si>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</si>
  <si>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</si>
  <si>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</si>
  <si>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</si>
  <si>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</si>
  <si>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</si>
  <si>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</si>
  <si>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</si>
  <si>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</si>
  <si>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</si>
  <si>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</si>
  <si>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</si>
  <si>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</si>
  <si>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</si>
  <si>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</si>
  <si>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</si>
  <si>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</si>
  <si>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</si>
  <si>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</si>
  <si>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</si>
  <si>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</si>
  <si>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</si>
  <si>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</si>
  <si>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</si>
  <si>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</si>
  <si>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</si>
  <si>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</si>
  <si>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</si>
  <si>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</si>
  <si>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</si>
  <si>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</si>
  <si>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</si>
  <si>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</si>
  <si>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</si>
  <si>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</si>
  <si>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</si>
  <si>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</si>
  <si>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</si>
  <si>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</si>
  <si>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</si>
  <si>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</si>
  <si>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</si>
  <si>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</si>
  <si>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</si>
  <si>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</si>
  <si>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</si>
  <si>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</si>
  <si>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</si>
  <si>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</si>
  <si>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</si>
  <si>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</si>
  <si>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</si>
  <si>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</si>
  <si>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</si>
  <si>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</si>
  <si>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</si>
  <si>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</si>
  <si>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</si>
  <si>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</si>
  <si>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</si>
  <si>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</si>
  <si>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</si>
  <si>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</si>
  <si>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</si>
  <si>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</si>
  <si>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</si>
  <si>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</si>
  <si>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</si>
  <si>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</si>
  <si>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</si>
  <si>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</si>
  <si>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</si>
  <si>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</si>
  <si>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</si>
  <si>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</si>
  <si>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</si>
  <si>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</si>
  <si>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</si>
  <si>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</si>
  <si>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</si>
  <si>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</si>
  <si>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</si>
  <si>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</si>
  <si>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</si>
  <si>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</si>
  <si>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</si>
  <si>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</si>
  <si>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</si>
  <si>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</si>
  <si>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</si>
  <si>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</si>
  <si>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</si>
  <si>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</si>
  <si>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</si>
  <si>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</si>
  <si>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</si>
  <si>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</si>
  <si>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</si>
  <si>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</si>
  <si>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</si>
  <si>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</si>
  <si>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</si>
  <si>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</si>
  <si>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</si>
  <si>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</si>
  <si>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</si>
  <si>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</si>
  <si>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</si>
  <si>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</si>
  <si>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</si>
  <si>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</si>
  <si>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</si>
  <si>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</si>
  <si>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</si>
  <si>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</si>
  <si>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</si>
  <si>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</si>
  <si>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</si>
  <si>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</si>
  <si>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</si>
  <si>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</si>
  <si>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</si>
  <si>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</si>
  <si>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</si>
  <si>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</si>
  <si>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</si>
  <si>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</si>
  <si>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</si>
  <si>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</si>
  <si>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</si>
  <si>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</si>
  <si>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</si>
  <si>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</si>
  <si>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</si>
  <si>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</si>
  <si>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</si>
  <si>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</si>
  <si>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</si>
  <si>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</si>
  <si>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</si>
  <si>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</si>
  <si>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</si>
  <si>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</si>
  <si>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</si>
  <si>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</si>
  <si>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</si>
  <si>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</si>
  <si>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</si>
  <si>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</si>
  <si>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</si>
  <si>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</si>
  <si>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</si>
  <si>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</si>
  <si>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</si>
  <si>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</si>
  <si>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</si>
  <si>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</si>
  <si>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</si>
  <si>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</si>
  <si>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</si>
  <si>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</si>
  <si>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</si>
  <si>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</si>
  <si>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</si>
  <si>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</si>
  <si>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</si>
  <si>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</si>
  <si>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</si>
  <si>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</si>
  <si>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</si>
  <si>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</si>
  <si>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</si>
  <si>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</si>
  <si>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</si>
  <si>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</si>
  <si>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</si>
  <si>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</si>
  <si>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</si>
  <si>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</si>
  <si>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</si>
  <si>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</si>
  <si>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</si>
  <si>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</si>
  <si>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</si>
  <si>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</si>
  <si>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</si>
  <si>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</si>
  <si>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</si>
  <si>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</si>
  <si>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</si>
  <si>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</si>
  <si>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</si>
  <si>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</si>
  <si>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</si>
  <si>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</si>
  <si>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</si>
  <si>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</si>
  <si>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</si>
  <si>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</si>
  <si>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</si>
  <si>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</si>
  <si>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</si>
  <si>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</si>
  <si>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</si>
  <si>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</si>
  <si>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</si>
  <si>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</si>
  <si>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</si>
  <si>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</si>
  <si>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</si>
  <si>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</si>
  <si>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</si>
  <si>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</si>
  <si>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</si>
  <si>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</si>
  <si>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</si>
  <si>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</si>
  <si>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</si>
  <si>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</si>
  <si>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</si>
  <si>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</si>
  <si>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</si>
  <si>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</si>
  <si>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</si>
  <si>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</si>
  <si>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</si>
  <si>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</si>
  <si>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</si>
  <si>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</si>
  <si>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</si>
  <si>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</si>
  <si>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</si>
  <si>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</si>
  <si>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</si>
  <si>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</si>
  <si>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</si>
  <si>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</si>
  <si>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</si>
  <si>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</si>
  <si>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</si>
  <si>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</si>
  <si>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</si>
  <si>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</si>
  <si>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</si>
  <si>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</si>
  <si>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</si>
  <si>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</si>
  <si>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</si>
  <si>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</si>
  <si>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</si>
  <si>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</si>
  <si>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</si>
  <si>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</si>
  <si>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</si>
  <si>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</si>
  <si>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</si>
  <si>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</si>
  <si>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</si>
  <si>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</si>
  <si>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</si>
  <si>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</si>
  <si>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</si>
  <si>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</si>
  <si>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</si>
  <si>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</si>
  <si>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</si>
  <si>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</si>
  <si>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</si>
  <si>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</si>
  <si>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</si>
  <si>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</si>
  <si>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</si>
  <si>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</si>
  <si>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</si>
  <si>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</si>
  <si>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</si>
  <si>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</si>
  <si>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</si>
  <si>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</si>
  <si>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</si>
  <si>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</si>
  <si>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</si>
  <si>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</si>
  <si>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</si>
  <si>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</si>
  <si>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</si>
  <si>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</si>
  <si>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</si>
  <si>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</si>
  <si>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</si>
  <si>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</si>
  <si>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</si>
  <si>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</si>
  <si>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</si>
  <si>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</si>
  <si>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</si>
  <si>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</si>
  <si>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</si>
  <si>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</si>
  <si>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</si>
  <si>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</si>
  <si>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</si>
  <si>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</si>
  <si>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</si>
  <si>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</si>
  <si>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</si>
  <si>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</si>
  <si>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</si>
  <si>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</si>
  <si>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</si>
  <si>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</si>
  <si>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</si>
  <si>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</si>
  <si>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</si>
  <si>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</si>
  <si>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</si>
  <si>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</si>
  <si>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</si>
  <si>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</si>
  <si>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</si>
  <si>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</si>
  <si>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</si>
  <si>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</si>
  <si>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</si>
  <si>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</si>
  <si>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</si>
  <si>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</si>
  <si>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</si>
  <si>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</si>
  <si>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</si>
  <si>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</si>
  <si>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</si>
  <si>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</si>
  <si>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</si>
  <si>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</si>
  <si>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</si>
  <si>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</si>
  <si>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</si>
  <si>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</si>
  <si>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</si>
  <si>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</si>
  <si>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</si>
  <si>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</si>
  <si>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</si>
  <si>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</si>
  <si>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</si>
  <si>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</si>
  <si>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</si>
  <si>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</si>
  <si>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</si>
  <si>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</si>
  <si>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</si>
  <si>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</si>
  <si>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</si>
  <si>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</si>
  <si>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</si>
  <si>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</si>
  <si>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</si>
  <si>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</si>
  <si>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</si>
  <si>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</si>
  <si>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</si>
  <si>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</si>
  <si>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</si>
  <si>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</si>
  <si>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</si>
  <si>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</si>
  <si>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</si>
  <si>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</si>
  <si>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</si>
  <si>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</si>
  <si>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</si>
  <si>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</si>
  <si>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</si>
  <si>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</si>
  <si>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</si>
  <si>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</si>
  <si>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</si>
  <si>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</si>
  <si>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</si>
  <si>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</si>
  <si>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</si>
  <si>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</si>
  <si>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</si>
  <si>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</si>
  <si>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</si>
  <si>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</si>
  <si>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</si>
  <si>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</si>
  <si>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</si>
  <si>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</si>
  <si>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</si>
  <si>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</si>
  <si>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</si>
  <si>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</si>
  <si>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</si>
  <si>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</si>
  <si>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</si>
  <si>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</si>
  <si>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</si>
  <si>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</si>
  <si>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</si>
  <si>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</si>
  <si>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</si>
  <si>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</si>
  <si>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</si>
  <si>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</si>
  <si>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</si>
  <si>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</si>
  <si>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</si>
  <si>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</si>
  <si>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</si>
  <si>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</si>
  <si>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</si>
  <si>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</si>
  <si>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</si>
  <si>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</si>
  <si>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</si>
  <si>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</si>
  <si>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</si>
  <si>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</si>
  <si>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</si>
  <si>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</si>
  <si>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</si>
  <si>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</si>
  <si>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</si>
  <si>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</si>
  <si>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</si>
  <si>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</si>
  <si>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</si>
  <si>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</si>
  <si>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</si>
  <si>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</si>
  <si>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</si>
  <si>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</si>
  <si>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</si>
  <si>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</si>
  <si>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</si>
  <si>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</si>
  <si>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</si>
  <si>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</si>
  <si>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</si>
  <si>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</si>
  <si>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</si>
  <si>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</si>
  <si>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</si>
  <si>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</si>
  <si>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</si>
  <si>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</si>
  <si>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</si>
  <si>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</si>
  <si>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</si>
  <si>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</si>
  <si>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</si>
  <si>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</si>
  <si>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</si>
  <si>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</si>
  <si>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</si>
  <si>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</si>
  <si>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</si>
  <si>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</si>
  <si>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</si>
  <si>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</si>
  <si>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</si>
  <si>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</si>
  <si>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</si>
  <si>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</si>
  <si>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</si>
  <si>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</si>
  <si>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</si>
  <si>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</si>
  <si>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</si>
  <si>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</si>
  <si>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</si>
  <si>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</si>
  <si>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</si>
  <si>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</si>
  <si>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</si>
  <si>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</si>
  <si>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</si>
  <si>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</si>
  <si>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</si>
  <si>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</si>
  <si>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</si>
  <si>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</si>
  <si>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</si>
  <si>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</si>
  <si>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</si>
  <si>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</si>
  <si>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</si>
  <si>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</si>
  <si>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</si>
  <si>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</si>
  <si>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</si>
  <si>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</si>
  <si>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</si>
  <si>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</si>
  <si>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</si>
  <si>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</si>
  <si>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</si>
  <si>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</si>
  <si>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</si>
  <si>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</si>
  <si>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</si>
  <si>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</si>
  <si>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</si>
  <si>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</si>
  <si>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</si>
  <si>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</si>
  <si>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</si>
  <si>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</si>
  <si>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</si>
  <si>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</si>
  <si>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</si>
  <si>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</si>
  <si>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</si>
  <si>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</si>
  <si>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</si>
  <si>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</si>
  <si>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</si>
  <si>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</si>
  <si>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</si>
  <si>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</si>
  <si>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</si>
  <si>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</si>
  <si>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</si>
  <si>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</si>
  <si>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</si>
  <si>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</si>
  <si>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</si>
  <si>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</si>
  <si>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</si>
  <si>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</si>
  <si>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</si>
  <si>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</si>
  <si>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</si>
  <si>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</si>
  <si>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</si>
  <si>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</si>
  <si>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</si>
  <si>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</si>
  <si>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</si>
  <si>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</si>
  <si>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</si>
  <si>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</si>
  <si>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</si>
  <si>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</si>
  <si>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</si>
  <si>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</si>
  <si>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</si>
  <si>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</si>
  <si>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</si>
  <si>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</si>
  <si>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</si>
  <si>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</si>
  <si>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</si>
  <si>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</si>
  <si>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</si>
  <si>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</si>
  <si>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</si>
  <si>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</si>
  <si>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</si>
  <si>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</si>
  <si>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</si>
  <si>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</si>
  <si>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</si>
  <si>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</si>
  <si>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</si>
  <si>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</si>
  <si>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</si>
  <si>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</si>
  <si>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</si>
  <si>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</si>
  <si>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</si>
  <si>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</si>
  <si>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</si>
  <si>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</si>
  <si>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</si>
  <si>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</si>
  <si>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</si>
  <si>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</si>
  <si>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</si>
  <si>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</si>
  <si>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</si>
  <si>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</si>
  <si>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</si>
  <si>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</si>
  <si>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</si>
  <si>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</si>
  <si>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</si>
  <si>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</si>
  <si>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</si>
  <si>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</si>
  <si>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</si>
  <si>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</si>
  <si>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</si>
  <si>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</si>
  <si>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</si>
  <si>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</si>
  <si>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</si>
  <si>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</si>
  <si>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</si>
  <si>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</si>
  <si>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</si>
  <si>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</si>
  <si>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</si>
  <si>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</si>
  <si>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</si>
  <si>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</si>
  <si>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</si>
  <si>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</si>
  <si>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</si>
  <si>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</si>
  <si>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</si>
  <si>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</si>
  <si>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</si>
  <si>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</si>
  <si>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</si>
  <si>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</si>
  <si>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</si>
  <si>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</si>
  <si>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</si>
  <si>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</si>
  <si>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</si>
  <si>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</si>
  <si>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</si>
  <si>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</si>
  <si>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</si>
  <si>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</si>
  <si>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</si>
  <si>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</si>
  <si>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</si>
  <si>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</si>
  <si>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</si>
  <si>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</si>
  <si>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</si>
  <si>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</si>
  <si>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</si>
  <si>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</si>
  <si>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</si>
  <si>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</si>
  <si>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</si>
  <si>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</si>
  <si>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</si>
  <si>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</si>
  <si>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</si>
  <si>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</si>
  <si>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</si>
  <si>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</si>
  <si>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</si>
  <si>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</si>
  <si>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</si>
  <si>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</si>
  <si>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</si>
  <si>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</si>
  <si>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</si>
  <si>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</si>
  <si>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</si>
  <si>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</si>
  <si>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</si>
  <si>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</si>
  <si>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</si>
  <si>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</si>
  <si>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</si>
  <si>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</si>
  <si>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</si>
  <si>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</si>
  <si>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</si>
  <si>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</si>
  <si>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</si>
  <si>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</si>
  <si>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</si>
  <si>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</si>
  <si>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</si>
  <si>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</si>
  <si>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</si>
  <si>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</si>
  <si>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</si>
  <si>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</si>
  <si>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</si>
  <si>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</si>
  <si>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</si>
  <si>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</si>
  <si>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</si>
  <si>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</si>
  <si>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</si>
  <si>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</si>
  <si>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</si>
  <si>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</si>
  <si>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</si>
  <si>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</si>
  <si>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</si>
  <si>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</si>
  <si>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</si>
  <si>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</si>
  <si>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</si>
  <si>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</si>
  <si>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</si>
  <si>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</si>
  <si>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</si>
  <si>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</si>
  <si>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</si>
  <si>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</si>
  <si>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</si>
  <si>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</si>
  <si>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</si>
  <si>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</si>
  <si>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</si>
  <si>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</si>
  <si>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</si>
  <si>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</si>
  <si>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</si>
  <si>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</si>
  <si>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</si>
  <si>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</si>
  <si>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</si>
  <si>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</si>
  <si>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</si>
  <si>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</si>
  <si>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</si>
  <si>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</si>
  <si>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</si>
  <si>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</si>
  <si>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</si>
  <si>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</si>
  <si>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</si>
  <si>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</si>
  <si>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</si>
  <si>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</si>
  <si>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</si>
  <si>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</si>
  <si>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</si>
  <si>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</si>
  <si>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</si>
  <si>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</si>
  <si>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</si>
  <si>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</si>
  <si>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</si>
  <si>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</si>
  <si>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</si>
  <si>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</si>
  <si>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</si>
  <si>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</si>
  <si>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</si>
  <si>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</si>
  <si>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</si>
  <si>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</si>
  <si>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</si>
  <si>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</si>
  <si>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</si>
  <si>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</si>
  <si>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</si>
  <si>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</si>
  <si>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</si>
  <si>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</si>
  <si>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</si>
  <si>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</si>
  <si>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</si>
  <si>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</si>
  <si>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</si>
  <si>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</si>
  <si>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</si>
  <si>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</si>
  <si>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</si>
  <si>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</si>
  <si>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</si>
  <si>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</si>
  <si>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</si>
  <si>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</si>
  <si>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</si>
  <si>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</si>
  <si>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</si>
  <si>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</si>
  <si>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</si>
  <si>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</si>
  <si>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</si>
  <si>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</si>
  <si>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</si>
  <si>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</si>
  <si>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</si>
  <si>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</si>
  <si>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</si>
  <si>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</si>
  <si>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</si>
  <si>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</si>
  <si>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</si>
  <si>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</si>
  <si>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</si>
  <si>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</si>
  <si>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</si>
  <si>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</si>
  <si>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</si>
  <si>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</si>
  <si>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</si>
  <si>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</si>
  <si>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</si>
  <si>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</si>
  <si>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</si>
  <si>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</si>
  <si>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</si>
  <si>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</si>
  <si>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</si>
  <si>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</si>
  <si>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</si>
  <si>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</si>
  <si>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</si>
  <si>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</si>
  <si>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</si>
  <si>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</si>
  <si>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</si>
  <si>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</si>
  <si>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</si>
  <si>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</si>
  <si>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</si>
  <si>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</si>
  <si>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</si>
  <si>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</si>
  <si>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</si>
  <si>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</si>
  <si>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</si>
  <si>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</si>
  <si>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</si>
  <si>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</si>
  <si>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</si>
  <si>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</si>
  <si>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</si>
  <si>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</si>
  <si>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</si>
  <si>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</si>
  <si>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</si>
  <si>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</si>
  <si>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</si>
  <si>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</si>
  <si>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</si>
  <si>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</si>
  <si>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</si>
  <si>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</si>
  <si>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</si>
  <si>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</si>
  <si>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</si>
  <si>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</si>
  <si>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</si>
  <si>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</si>
  <si>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</si>
  <si>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</si>
  <si>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</si>
  <si>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</si>
  <si>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</si>
  <si>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</si>
  <si>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</si>
  <si>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</si>
  <si>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</si>
  <si>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</si>
  <si>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</si>
  <si>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</si>
  <si>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</si>
  <si>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</si>
  <si>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</si>
  <si>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</si>
  <si>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</si>
  <si>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</si>
  <si>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</si>
  <si>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</si>
  <si>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</si>
  <si>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</si>
  <si>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</si>
  <si>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</si>
  <si>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</si>
  <si>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</si>
  <si>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</si>
  <si>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</si>
  <si>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</si>
  <si>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</si>
  <si>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</si>
  <si>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</si>
  <si>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</si>
  <si>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</si>
  <si>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</si>
  <si>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</si>
  <si>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</si>
  <si>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</si>
  <si>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</si>
  <si>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</si>
  <si>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</si>
  <si>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</si>
  <si>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</si>
  <si>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</si>
  <si>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</si>
  <si>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</si>
  <si>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</si>
  <si>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</si>
  <si>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</si>
  <si>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</si>
  <si>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</si>
  <si>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</si>
  <si>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</si>
  <si>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</si>
  <si>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</si>
  <si>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</si>
  <si>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</si>
  <si>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</si>
  <si>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</si>
  <si>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</si>
  <si>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</si>
  <si>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</si>
  <si>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</si>
  <si>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</si>
  <si>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</si>
  <si>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</si>
  <si>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</si>
  <si>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</si>
  <si>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</si>
  <si>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</si>
  <si>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</si>
  <si>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</si>
  <si>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</si>
  <si>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</si>
  <si>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</si>
  <si>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</si>
  <si>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</si>
  <si>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</si>
  <si>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</si>
  <si>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</si>
  <si>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</si>
  <si>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</si>
  <si>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</si>
  <si>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</si>
  <si>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</si>
  <si>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</si>
  <si>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</si>
  <si>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</si>
  <si>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</si>
  <si>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</si>
  <si>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</si>
  <si>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</si>
  <si>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</si>
  <si>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</si>
  <si>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</si>
  <si>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</si>
  <si>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</si>
  <si>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</si>
  <si>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</si>
  <si>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</si>
  <si>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</si>
  <si>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</si>
  <si>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</si>
  <si>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</si>
  <si>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</si>
  <si>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</si>
  <si>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</si>
  <si>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</si>
  <si>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</si>
  <si>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</si>
  <si>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</si>
  <si>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</si>
  <si>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</si>
  <si>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</si>
  <si>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</si>
  <si>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</si>
  <si>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</si>
  <si>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</si>
  <si>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</si>
  <si>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</si>
  <si>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</si>
  <si>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</si>
  <si>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</si>
  <si>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</si>
  <si>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</si>
  <si>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</si>
  <si>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</si>
  <si>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</si>
  <si>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</si>
  <si>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</si>
  <si>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</si>
  <si>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</si>
  <si>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</si>
  <si>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</si>
  <si>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</si>
  <si>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</si>
  <si>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</si>
  <si>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</si>
  <si>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</si>
  <si>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</si>
  <si>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</si>
  <si>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</si>
  <si>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</si>
  <si>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</si>
  <si>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</si>
  <si>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</si>
  <si>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</si>
  <si>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</si>
  <si>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</si>
  <si>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</si>
  <si>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</si>
  <si>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</si>
  <si>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</si>
  <si>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</si>
  <si>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</si>
  <si>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</si>
  <si>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</si>
  <si>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</si>
  <si>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</si>
  <si>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</si>
  <si>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</si>
  <si>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</si>
  <si>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</si>
  <si>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</si>
  <si>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</si>
  <si>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</si>
  <si>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</si>
  <si>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</si>
  <si>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</si>
  <si>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</si>
  <si>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</si>
  <si>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</si>
  <si>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</si>
  <si>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</si>
  <si>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</si>
  <si>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</si>
  <si>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</si>
  <si>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</si>
  <si>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</si>
  <si>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</si>
  <si>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</si>
  <si>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</si>
  <si>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</si>
  <si>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</si>
  <si>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</si>
  <si>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</si>
  <si>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</si>
  <si>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</si>
  <si>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</si>
  <si>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</si>
  <si>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</si>
  <si>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</si>
  <si>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</si>
  <si>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</si>
  <si>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</si>
  <si>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</si>
  <si>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</si>
  <si>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</si>
  <si>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</si>
  <si>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</si>
  <si>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</si>
  <si>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</si>
  <si>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</si>
  <si>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</si>
  <si>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</si>
  <si>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</si>
  <si>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</si>
  <si>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</si>
  <si>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</si>
  <si>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</si>
  <si>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</si>
  <si>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</si>
  <si>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</si>
  <si>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</si>
  <si>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</si>
  <si>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</si>
  <si>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</si>
  <si>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</si>
  <si>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</si>
  <si>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</si>
  <si>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</si>
  <si>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</si>
  <si>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</si>
  <si>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</si>
  <si>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</si>
  <si>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</si>
  <si>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</si>
  <si>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</si>
  <si>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</si>
  <si>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</si>
  <si>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</si>
  <si>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</si>
  <si>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</si>
  <si>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</si>
  <si>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</si>
  <si>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</si>
  <si>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</si>
  <si>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</si>
  <si>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</si>
  <si>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</si>
  <si>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</si>
  <si>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</si>
  <si>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</si>
  <si>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</si>
  <si>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</si>
  <si>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</si>
  <si>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</si>
  <si>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</si>
  <si>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</si>
  <si>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</si>
  <si>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</si>
  <si>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</si>
  <si>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</si>
  <si>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</si>
  <si>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</si>
  <si>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</si>
  <si>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</si>
  <si>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</si>
  <si>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</si>
  <si>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</si>
  <si>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</si>
  <si>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</si>
  <si>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</si>
  <si>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</si>
  <si>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</si>
  <si>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</si>
  <si>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</si>
  <si>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</si>
  <si>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</si>
  <si>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</si>
  <si>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</si>
  <si>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</si>
  <si>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</si>
  <si>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</si>
  <si>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</si>
  <si>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</si>
  <si>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</si>
  <si>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</si>
  <si>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</si>
  <si>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</si>
  <si>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</si>
  <si>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</si>
  <si>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</si>
  <si>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</si>
  <si>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</si>
  <si>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</si>
  <si>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</si>
  <si>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</si>
  <si>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</si>
  <si>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</si>
  <si>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</si>
  <si>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</si>
  <si>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</si>
  <si>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</si>
  <si>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</si>
  <si>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</si>
  <si>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</si>
  <si>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</si>
  <si>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</si>
  <si>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</si>
  <si>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</si>
  <si>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</si>
  <si>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</si>
  <si>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</si>
  <si>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</si>
  <si>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</si>
  <si>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</si>
  <si>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</si>
  <si>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</si>
  <si>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</si>
  <si>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</si>
  <si>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</si>
  <si>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</si>
  <si>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</si>
  <si>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</si>
  <si>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</si>
  <si>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</si>
  <si>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</si>
  <si>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</si>
  <si>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</si>
  <si>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</si>
  <si>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</si>
  <si>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</si>
  <si>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</si>
  <si>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</si>
  <si>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</si>
  <si>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</si>
  <si>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</si>
  <si>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</si>
  <si>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</si>
  <si>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</si>
  <si>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</si>
  <si>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</si>
  <si>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</si>
  <si>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</si>
  <si>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</si>
  <si>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</si>
  <si>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</si>
  <si>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</si>
  <si>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</si>
  <si>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</si>
  <si>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</si>
  <si>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</si>
  <si>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</si>
  <si>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</si>
  <si>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</si>
  <si>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</si>
  <si>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</si>
  <si>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</si>
  <si>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</si>
  <si>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</si>
  <si>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</si>
  <si>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</si>
  <si>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</si>
  <si>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</si>
  <si>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</si>
  <si>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</si>
  <si>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</si>
  <si>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</si>
  <si>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</si>
  <si>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</si>
  <si>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</si>
  <si>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</si>
  <si>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</si>
  <si>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</si>
  <si>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</si>
  <si>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</si>
  <si>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</si>
  <si>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</si>
  <si>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</si>
  <si>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</si>
  <si>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</si>
  <si>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</si>
  <si>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</si>
  <si>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</si>
  <si>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</si>
  <si>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</si>
  <si>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</si>
  <si>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</si>
  <si>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</si>
  <si>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</si>
  <si>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</si>
  <si>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</si>
  <si>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</si>
  <si>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</si>
  <si>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</si>
  <si>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</si>
  <si>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</si>
  <si>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</si>
  <si>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</si>
  <si>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</si>
  <si>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</si>
  <si>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</si>
  <si>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</si>
  <si>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</si>
  <si>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</si>
  <si>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</si>
  <si>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</si>
  <si>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</si>
  <si>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</si>
  <si>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</si>
  <si>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</si>
  <si>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</si>
  <si>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</si>
  <si>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</si>
  <si>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</si>
  <si>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</si>
  <si>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</si>
  <si>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</si>
  <si>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</si>
  <si>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</si>
  <si>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</si>
  <si>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</si>
  <si>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</si>
  <si>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</si>
  <si>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</si>
  <si>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</si>
  <si>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</si>
  <si>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</si>
  <si>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</si>
  <si>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</si>
  <si>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</si>
  <si>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</si>
  <si>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</si>
  <si>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</si>
  <si>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</si>
  <si>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</si>
  <si>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</si>
  <si>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</si>
  <si>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</si>
  <si>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</si>
  <si>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</si>
  <si>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</si>
  <si>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</si>
  <si>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</si>
  <si>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</si>
  <si>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</si>
  <si>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</si>
  <si>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</si>
  <si>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</si>
  <si>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</si>
  <si>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</si>
  <si>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</si>
  <si>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</si>
  <si>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</si>
  <si>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</si>
  <si>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</si>
  <si>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</si>
  <si>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</si>
  <si>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</si>
  <si>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</si>
  <si>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</si>
  <si>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</si>
  <si>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</si>
  <si>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</si>
  <si>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</si>
  <si>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</si>
  <si>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</si>
  <si>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</si>
  <si>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</si>
  <si>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</si>
  <si>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</si>
  <si>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</si>
  <si>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</si>
  <si>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</si>
  <si>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</si>
  <si>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</si>
  <si>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</si>
  <si>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</si>
  <si>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</si>
  <si>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</si>
  <si>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</si>
  <si>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</si>
  <si>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</si>
  <si>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</si>
  <si>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</si>
  <si>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</si>
  <si>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</si>
  <si>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</si>
  <si>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</si>
  <si>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</si>
  <si>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</si>
  <si>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</si>
  <si>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</si>
  <si>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</si>
  <si>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</si>
  <si>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</si>
  <si>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</si>
  <si>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</si>
  <si>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</si>
  <si>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</si>
  <si>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</si>
  <si>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</si>
  <si>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</si>
  <si>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</si>
  <si>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</si>
  <si>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</si>
  <si>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</si>
  <si>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</si>
  <si>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</si>
  <si>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</si>
  <si>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</si>
  <si>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</si>
  <si>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</si>
  <si>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</si>
  <si>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</si>
  <si>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</si>
  <si>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</si>
  <si>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</si>
  <si>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</si>
  <si>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</si>
  <si>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</si>
  <si>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</si>
  <si>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</si>
  <si>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</si>
  <si>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</si>
  <si>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</si>
  <si>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</si>
  <si>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</si>
  <si>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</si>
  <si>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</si>
  <si>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</si>
  <si>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</si>
  <si>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</si>
  <si>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</si>
  <si>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</si>
  <si>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</si>
  <si>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</si>
  <si>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</si>
  <si>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</si>
  <si>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</si>
  <si>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</si>
  <si>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</si>
  <si>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</si>
  <si>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</si>
  <si>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</si>
  <si>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</si>
  <si>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</si>
  <si>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</si>
  <si>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</si>
  <si>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</si>
  <si>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</si>
  <si>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</si>
  <si>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</si>
  <si>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</si>
  <si>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</si>
  <si>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</si>
  <si>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</si>
  <si>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</si>
  <si>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</si>
  <si>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</si>
  <si>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</si>
  <si>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</si>
  <si>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</si>
  <si>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</si>
  <si>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</si>
  <si>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</si>
  <si>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</si>
  <si>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</si>
  <si>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</si>
  <si>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</si>
  <si>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</si>
  <si>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</si>
  <si>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</si>
  <si>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</si>
  <si>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</si>
  <si>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</si>
  <si>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</si>
  <si>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</si>
  <si>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</si>
  <si>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</si>
  <si>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</si>
  <si>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</si>
  <si>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</si>
  <si>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</si>
  <si>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</si>
  <si>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</si>
  <si>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</si>
  <si>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</si>
  <si>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</si>
  <si>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</si>
  <si>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</si>
  <si>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</si>
  <si>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</si>
  <si>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</si>
  <si>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</si>
  <si>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</si>
  <si>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</si>
  <si>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</si>
  <si>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</si>
  <si>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</si>
  <si>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</si>
  <si>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</si>
  <si>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</si>
  <si>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</si>
  <si>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</si>
  <si>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</si>
  <si>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</si>
  <si>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</si>
  <si>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</si>
  <si>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</si>
  <si>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</si>
  <si>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</si>
  <si>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</si>
  <si>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</si>
  <si>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</si>
  <si>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</si>
  <si>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</si>
  <si>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</si>
  <si>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</si>
  <si>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</si>
  <si>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</si>
  <si>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</si>
  <si>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</si>
  <si>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</si>
  <si>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</si>
  <si>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</si>
  <si>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</si>
  <si>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</si>
  <si>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</si>
  <si>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</si>
  <si>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</si>
  <si>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</si>
  <si>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</si>
  <si>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</si>
  <si>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</si>
  <si>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</si>
  <si>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</si>
  <si>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</si>
  <si>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</si>
  <si>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</si>
  <si>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</si>
  <si>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</si>
  <si>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</si>
  <si>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</si>
  <si>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</si>
  <si>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</si>
  <si>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</si>
  <si>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</si>
  <si>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</si>
  <si>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</si>
  <si>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</si>
  <si>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</si>
  <si>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</si>
  <si>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</si>
  <si>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</si>
  <si>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</si>
  <si>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</si>
  <si>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</si>
  <si>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</si>
  <si>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</si>
  <si>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</si>
  <si>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</si>
  <si>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</si>
  <si>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</si>
  <si>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</si>
  <si>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</si>
  <si>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</si>
  <si>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</si>
  <si>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</si>
  <si>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</si>
  <si>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</si>
  <si>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</si>
  <si>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</si>
  <si>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</si>
  <si>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</si>
  <si>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</si>
  <si>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</si>
  <si>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</si>
  <si>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</si>
  <si>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</si>
  <si>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</si>
  <si>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</si>
  <si>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</si>
  <si>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</si>
  <si>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</si>
  <si>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</si>
  <si>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</si>
  <si>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</si>
  <si>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</si>
  <si>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</si>
  <si>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</si>
  <si>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</si>
  <si>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</si>
  <si>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</si>
  <si>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</si>
  <si>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</si>
  <si>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</si>
  <si>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</si>
  <si>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</si>
  <si>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</si>
  <si>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</si>
  <si>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</si>
  <si>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</si>
  <si>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</si>
  <si>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</si>
  <si>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</si>
  <si>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</si>
  <si>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</si>
  <si>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</si>
  <si>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</si>
  <si>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</si>
  <si>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</si>
  <si>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</si>
  <si>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</si>
  <si>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</si>
  <si>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</si>
  <si>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</si>
  <si>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</si>
  <si>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</si>
  <si>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</si>
  <si>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</si>
  <si>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</si>
  <si>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</si>
  <si>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</si>
  <si>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</si>
  <si>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</si>
  <si>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</si>
  <si>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</si>
  <si>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</si>
  <si>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</si>
  <si>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</si>
  <si>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</si>
  <si>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</si>
  <si>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</si>
  <si>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</si>
  <si>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</si>
  <si>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</si>
  <si>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</si>
  <si>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</si>
  <si>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</si>
  <si>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</si>
  <si>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</si>
  <si>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</si>
  <si>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</si>
  <si>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</si>
  <si>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</si>
  <si>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</si>
  <si>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</si>
  <si>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</si>
  <si>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</si>
  <si>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</si>
  <si>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</si>
  <si>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</si>
  <si>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</si>
  <si>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</si>
  <si>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</si>
  <si>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</si>
  <si>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</si>
  <si>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</si>
  <si>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</si>
  <si>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</si>
  <si>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</si>
  <si>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</si>
  <si>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</si>
  <si>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</si>
  <si>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</si>
  <si>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</si>
  <si>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</si>
  <si>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</si>
  <si>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</si>
  <si>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</si>
  <si>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</si>
  <si>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</si>
  <si>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</si>
  <si>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</si>
  <si>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</si>
  <si>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</si>
  <si>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</si>
  <si>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</si>
  <si>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</si>
  <si>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</si>
  <si>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</si>
  <si>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</si>
  <si>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</si>
  <si>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</si>
  <si>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</si>
  <si>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</si>
  <si>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</si>
  <si>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</si>
  <si>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</si>
  <si>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</si>
  <si>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</si>
  <si>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</si>
  <si>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</si>
  <si>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</si>
  <si>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</si>
  <si>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</si>
  <si>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</si>
  <si>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</si>
  <si>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</si>
  <si>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</si>
  <si>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</si>
  <si>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</si>
  <si>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</si>
  <si>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</si>
  <si>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</si>
  <si>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</si>
  <si>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</si>
  <si>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</si>
  <si>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</si>
  <si>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</si>
  <si>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</si>
  <si>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</si>
  <si>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</si>
  <si>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</si>
  <si>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</si>
  <si>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</si>
  <si>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</si>
  <si>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</si>
  <si>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</si>
  <si>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</si>
  <si>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</si>
  <si>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</si>
  <si>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</si>
  <si>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</si>
  <si>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</si>
  <si>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</si>
  <si>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</si>
  <si>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</si>
  <si>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</si>
  <si>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</si>
  <si>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</si>
  <si>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</si>
  <si>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</si>
  <si>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</si>
  <si>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</si>
  <si>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</si>
  <si>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</si>
  <si>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</si>
  <si>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</si>
  <si>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</si>
  <si>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</si>
  <si>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</si>
  <si>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</si>
  <si>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</si>
  <si>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</si>
  <si>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</si>
  <si>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</si>
  <si>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</si>
  <si>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</si>
  <si>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</si>
  <si>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</si>
  <si>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</si>
  <si>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</si>
  <si>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</si>
  <si>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</si>
  <si>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</si>
  <si>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</si>
  <si>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</si>
  <si>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</si>
  <si>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</si>
  <si>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</si>
  <si>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</si>
  <si>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</si>
  <si>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</si>
  <si>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</si>
  <si>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</si>
  <si>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</si>
  <si>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</si>
  <si>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</si>
  <si>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</si>
  <si>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</si>
  <si>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</si>
  <si>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</si>
  <si>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</si>
  <si>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</si>
  <si>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</si>
  <si>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</si>
  <si>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</si>
  <si>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</si>
  <si>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</si>
  <si>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</si>
  <si>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</si>
  <si>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</si>
  <si>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</si>
  <si>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</si>
  <si>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</si>
  <si>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</si>
  <si>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</si>
  <si>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</si>
  <si>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</si>
  <si>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</si>
  <si>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</si>
  <si>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</si>
  <si>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</si>
  <si>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</si>
  <si>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</si>
  <si>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</si>
  <si>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</si>
  <si>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</si>
  <si>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</si>
  <si>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</si>
  <si>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</si>
  <si>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</si>
  <si>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</si>
  <si>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</si>
  <si>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</si>
  <si>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</si>
  <si>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</si>
  <si>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</si>
  <si>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</si>
  <si>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</si>
  <si>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</si>
  <si>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</si>
  <si>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</si>
  <si>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</si>
  <si>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</si>
  <si>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</si>
  <si>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</si>
  <si>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</si>
  <si>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</si>
  <si>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</si>
  <si>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</si>
  <si>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</si>
  <si>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</si>
  <si>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</si>
  <si>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</si>
  <si>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</si>
  <si>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</si>
  <si>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</si>
  <si>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</si>
  <si>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</si>
  <si>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</si>
  <si>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</si>
  <si>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</si>
  <si>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</si>
  <si>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</si>
  <si>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</si>
  <si>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</si>
  <si>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</si>
  <si>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</si>
  <si>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</si>
  <si>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</si>
  <si>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</si>
  <si>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</si>
  <si>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</si>
  <si>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</si>
  <si>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</si>
  <si>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</si>
  <si>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</si>
  <si>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</si>
  <si>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</si>
  <si>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</si>
  <si>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</si>
  <si>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</si>
  <si>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</si>
  <si>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</si>
  <si>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</si>
  <si>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</si>
  <si>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</si>
  <si>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</si>
  <si>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</si>
  <si>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</si>
  <si>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</si>
  <si>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</si>
  <si>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</si>
  <si>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</si>
  <si>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</si>
  <si>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</si>
  <si>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</si>
  <si>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</si>
  <si>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</si>
  <si>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</si>
  <si>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</si>
  <si>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</si>
  <si>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</si>
  <si>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</si>
  <si>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</si>
  <si>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</si>
  <si>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</si>
  <si>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</si>
  <si>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</si>
  <si>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</si>
  <si>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</si>
  <si>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</si>
  <si>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</si>
  <si>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</si>
  <si>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</si>
  <si>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</si>
  <si>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</si>
  <si>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</si>
  <si>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</si>
  <si>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</si>
  <si>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</si>
  <si>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</si>
  <si>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</si>
  <si>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</si>
  <si>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</si>
  <si>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</si>
  <si>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</si>
  <si>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</si>
  <si>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</si>
  <si>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</si>
  <si>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</si>
  <si>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</si>
  <si>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</si>
  <si>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</si>
  <si>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</si>
  <si>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</si>
  <si>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</si>
  <si>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</si>
  <si>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</si>
  <si>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</si>
  <si>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</si>
  <si>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</si>
  <si>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</si>
  <si>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</si>
  <si>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</si>
  <si>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</si>
  <si>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</si>
  <si>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</si>
  <si>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</si>
  <si>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</si>
  <si>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</si>
  <si>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</si>
  <si>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</si>
  <si>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</si>
  <si>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</si>
  <si>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</si>
  <si>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</si>
  <si>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</si>
  <si>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</si>
  <si>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</si>
  <si>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</si>
  <si>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</si>
  <si>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</si>
  <si>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</si>
  <si>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</si>
  <si>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</si>
  <si>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</si>
  <si>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</si>
  <si>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</si>
  <si>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</si>
  <si>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</si>
  <si>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</si>
  <si>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</si>
  <si>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</si>
  <si>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</si>
  <si>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</si>
  <si>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</si>
  <si>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</si>
  <si>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</si>
  <si>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</si>
  <si>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</si>
  <si>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</si>
  <si>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</si>
  <si>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</si>
  <si>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</si>
  <si>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</si>
  <si>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</si>
  <si>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</si>
  <si>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</si>
  <si>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</si>
  <si>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</si>
  <si>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</si>
  <si>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</si>
  <si>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</si>
  <si>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</si>
  <si>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</si>
  <si>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</si>
  <si>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</si>
  <si>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</si>
  <si>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</si>
  <si>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</si>
  <si>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</si>
  <si>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</si>
  <si>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</si>
  <si>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</si>
  <si>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</si>
  <si>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</si>
  <si>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</si>
  <si>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</si>
  <si>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</si>
  <si>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</si>
  <si>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</si>
  <si>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</si>
  <si>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</si>
  <si>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</si>
  <si>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</si>
  <si>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</si>
  <si>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</si>
  <si>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</si>
  <si>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</si>
  <si>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</si>
  <si>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</si>
  <si>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</si>
  <si>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</si>
  <si>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</si>
  <si>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</si>
  <si>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</si>
  <si>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</si>
  <si>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</si>
  <si>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</si>
  <si>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</si>
  <si>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</si>
  <si>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</si>
  <si>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</si>
  <si>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</si>
  <si>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</si>
  <si>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</si>
  <si>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</si>
  <si>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</si>
  <si>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</si>
  <si>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</si>
  <si>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</si>
  <si>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</si>
  <si>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</si>
  <si>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</si>
  <si>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</si>
  <si>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</si>
  <si>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</si>
  <si>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</si>
  <si>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</si>
  <si>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</si>
  <si>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</si>
  <si>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</si>
  <si>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</si>
  <si>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</si>
  <si>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</si>
  <si>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</si>
  <si>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</si>
  <si>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</si>
  <si>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</si>
  <si>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</si>
  <si>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</si>
  <si>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</si>
  <si>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</si>
  <si>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</si>
  <si>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</si>
  <si>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</si>
  <si>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</si>
  <si>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</si>
  <si>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</si>
  <si>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</si>
  <si>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</si>
  <si>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</si>
  <si>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</si>
  <si>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</si>
  <si>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</si>
  <si>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</si>
  <si>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</si>
  <si>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</si>
  <si>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</si>
  <si>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</si>
  <si>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</si>
  <si>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</si>
  <si>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</si>
  <si>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</si>
  <si>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</si>
  <si>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</si>
  <si>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</si>
  <si>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</si>
  <si>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</si>
  <si>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</si>
  <si>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</si>
  <si>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</si>
  <si>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</si>
  <si>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</si>
  <si>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</si>
  <si>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</si>
  <si>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</si>
  <si>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</si>
  <si>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</si>
  <si>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</si>
  <si>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</si>
  <si>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</si>
  <si>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</si>
  <si>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</si>
  <si>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</si>
  <si>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</si>
  <si>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</si>
  <si>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</si>
  <si>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</si>
  <si>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</si>
  <si>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</si>
  <si>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</si>
  <si>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</si>
  <si>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</si>
  <si>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</si>
  <si>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</si>
  <si>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</si>
  <si>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</si>
  <si>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</si>
  <si>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</si>
  <si>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</si>
  <si>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</si>
  <si>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</si>
  <si>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</si>
  <si>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</si>
  <si>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</si>
  <si>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</si>
  <si>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</si>
  <si>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</si>
  <si>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</si>
  <si>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</si>
  <si>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</si>
  <si>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</si>
  <si>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</si>
  <si>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</si>
  <si>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</si>
  <si>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</si>
  <si>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</si>
  <si>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</si>
  <si>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</si>
  <si>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</si>
  <si>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</si>
  <si>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</si>
  <si>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</si>
  <si>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</si>
  <si>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</si>
  <si>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</si>
  <si>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</si>
  <si>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</si>
  <si>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</si>
  <si>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</si>
  <si>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</si>
  <si>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</si>
  <si>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</si>
  <si>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</si>
  <si>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</si>
  <si>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</si>
  <si>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</si>
  <si>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</si>
  <si>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</si>
  <si>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</si>
  <si>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</si>
  <si>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</si>
  <si>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</si>
  <si>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</si>
  <si>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</si>
  <si>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</si>
  <si>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</si>
  <si>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</si>
  <si>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</si>
  <si>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</si>
  <si>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</si>
  <si>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</si>
  <si>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</si>
  <si>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</si>
  <si>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</si>
  <si>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</si>
  <si>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</si>
  <si>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</si>
  <si>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</si>
  <si>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</si>
  <si>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</si>
  <si>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</si>
  <si>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</si>
  <si>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</si>
  <si>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</si>
  <si>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</si>
  <si>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</si>
  <si>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</si>
  <si>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</si>
  <si>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</si>
  <si>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</si>
  <si>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</si>
  <si>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</si>
  <si>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</si>
  <si>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</si>
  <si>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</si>
  <si>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</si>
  <si>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</si>
  <si>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</si>
  <si>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</si>
  <si>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</si>
  <si>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</si>
  <si>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</si>
  <si>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</si>
  <si>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</si>
  <si>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</si>
  <si>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</si>
  <si>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</si>
  <si>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</si>
  <si>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</si>
  <si>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</si>
  <si>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</si>
  <si>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</si>
  <si>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</si>
  <si>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</si>
  <si>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</si>
  <si>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</si>
  <si>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</si>
  <si>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</si>
  <si>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</si>
  <si>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</si>
  <si>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</si>
  <si>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</si>
  <si>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</si>
  <si>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</si>
  <si>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</si>
  <si>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</si>
  <si>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</si>
  <si>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</si>
  <si>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</si>
  <si>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</si>
  <si>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</si>
  <si>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</si>
  <si>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</si>
  <si>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</si>
  <si>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</si>
  <si>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</si>
  <si>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</si>
  <si>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</si>
  <si>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</si>
  <si>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</si>
  <si>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</si>
  <si>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</si>
  <si>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</si>
  <si>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</si>
  <si>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</si>
  <si>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</si>
  <si>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</si>
  <si>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</si>
  <si>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</si>
  <si>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</si>
  <si>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</si>
  <si>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</si>
  <si>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</si>
  <si>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</si>
  <si>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</si>
  <si>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</si>
  <si>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</si>
  <si>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</si>
  <si>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</si>
  <si>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</si>
  <si>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</si>
  <si>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</si>
  <si>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</si>
  <si>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</si>
  <si>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</si>
  <si>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</si>
  <si>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</si>
  <si>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</si>
  <si>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</si>
  <si>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</si>
  <si>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</si>
  <si>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</si>
  <si>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</si>
  <si>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</si>
  <si>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</si>
  <si>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</si>
  <si>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</si>
  <si>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</si>
  <si>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</si>
  <si>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</si>
  <si>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</si>
  <si>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</si>
  <si>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</si>
  <si>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</si>
  <si>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</si>
  <si>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</si>
  <si>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</si>
  <si>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</si>
  <si>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</si>
  <si>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</si>
  <si>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</si>
  <si>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</si>
  <si>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</si>
  <si>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</si>
  <si>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</si>
  <si>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</si>
  <si>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</si>
  <si>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</si>
  <si>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</si>
  <si>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</si>
  <si>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</si>
  <si>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</si>
  <si>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</si>
  <si>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</si>
  <si>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</si>
  <si>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</si>
  <si>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</si>
  <si>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</si>
  <si>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</si>
  <si>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</si>
  <si>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</si>
  <si>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</si>
  <si>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</si>
  <si>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</si>
  <si>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</si>
  <si>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</si>
  <si>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</si>
  <si>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</si>
  <si>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</si>
  <si>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</si>
  <si>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</si>
  <si>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</si>
  <si>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</si>
  <si>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</si>
  <si>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</si>
  <si>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</si>
  <si>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</si>
  <si>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</si>
  <si>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</si>
  <si>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</si>
  <si>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</si>
  <si>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</si>
  <si>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</si>
  <si>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</si>
  <si>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</si>
  <si>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</si>
  <si>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</si>
  <si>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</si>
  <si>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</si>
  <si>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</si>
  <si>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</si>
  <si>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</si>
  <si>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</si>
  <si>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</si>
  <si>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</si>
  <si>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</si>
  <si>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</si>
  <si>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</si>
  <si>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</si>
  <si>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</si>
  <si>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</si>
  <si>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</si>
  <si>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</si>
  <si>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</si>
  <si>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</si>
  <si>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</si>
  <si>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</si>
  <si>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</si>
  <si>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</si>
  <si>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</si>
  <si>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</si>
  <si>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</si>
  <si>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</si>
  <si>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</si>
  <si>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</si>
  <si>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</si>
  <si>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</si>
  <si>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</si>
  <si>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</si>
  <si>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</si>
  <si>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</si>
  <si>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</si>
  <si>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</si>
  <si>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</si>
  <si>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</si>
  <si>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</si>
  <si>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</si>
  <si>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</si>
  <si>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</si>
  <si>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</si>
  <si>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</si>
  <si>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</si>
  <si>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</si>
  <si>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</si>
  <si>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</si>
  <si>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</si>
  <si>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</si>
  <si>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</si>
  <si>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</si>
  <si>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</si>
  <si>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</si>
  <si>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</si>
  <si>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</si>
  <si>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</si>
  <si>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</si>
  <si>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</si>
  <si>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</si>
  <si>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</si>
  <si>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</si>
  <si>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</si>
  <si>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</si>
  <si>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</si>
  <si>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</si>
  <si>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</si>
  <si>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</si>
  <si>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</si>
  <si>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</si>
  <si>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</si>
  <si>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</si>
  <si>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</si>
  <si>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</si>
  <si>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</si>
  <si>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</si>
  <si>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</si>
  <si>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</si>
  <si>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</si>
  <si>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</si>
  <si>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</si>
  <si>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</si>
  <si>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</si>
  <si>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</si>
  <si>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</si>
  <si>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</si>
  <si>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</si>
  <si>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</si>
  <si>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</si>
  <si>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</si>
  <si>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</si>
  <si>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</si>
  <si>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</si>
  <si>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</si>
  <si>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</si>
  <si>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</si>
  <si>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</si>
  <si>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</si>
  <si>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</si>
  <si>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</si>
  <si>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</si>
  <si>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</si>
  <si>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</si>
  <si>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</si>
  <si>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</si>
  <si>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</si>
  <si>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</si>
  <si>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</si>
  <si>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</si>
  <si>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</si>
  <si>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</si>
  <si>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</si>
  <si>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</si>
  <si>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</si>
  <si>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</si>
  <si>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</si>
  <si>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</si>
  <si>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</si>
  <si>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</si>
  <si>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</si>
  <si>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</si>
  <si>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</si>
  <si>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</si>
  <si>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</si>
  <si>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</si>
  <si>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</si>
  <si>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</si>
  <si>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</si>
  <si>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</si>
  <si>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</si>
  <si>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</si>
  <si>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</si>
  <si>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</si>
  <si>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</si>
  <si>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</si>
  <si>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</si>
  <si>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</si>
  <si>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</si>
  <si>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</si>
  <si>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</si>
  <si>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</si>
  <si>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</si>
  <si>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</si>
  <si>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</si>
  <si>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</si>
  <si>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</si>
  <si>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</si>
  <si>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</si>
  <si>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</si>
  <si>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</si>
  <si>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</si>
  <si>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</si>
  <si>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</si>
  <si>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</si>
  <si>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</si>
  <si>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</si>
  <si>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</si>
  <si>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</si>
  <si>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</si>
  <si>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</si>
  <si>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</si>
  <si>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</si>
  <si>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</si>
  <si>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</si>
  <si>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</si>
  <si>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</si>
  <si>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</si>
  <si>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</si>
  <si>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</si>
  <si>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</si>
  <si>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</si>
  <si>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</si>
  <si>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</si>
  <si>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</si>
  <si>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</si>
  <si>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</si>
  <si>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</si>
  <si>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</si>
  <si>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</si>
  <si>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</si>
  <si>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</si>
  <si>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</si>
  <si>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</si>
  <si>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</si>
  <si>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</si>
  <si>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</si>
  <si>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</si>
  <si>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</si>
  <si>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</si>
  <si>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</si>
  <si>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</si>
  <si>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</si>
  <si>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</si>
  <si>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</si>
  <si>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</si>
  <si>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</si>
  <si>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</si>
  <si>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</si>
  <si>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</si>
  <si>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</si>
  <si>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</si>
  <si>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</si>
  <si>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</si>
  <si>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</si>
  <si>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</si>
  <si>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</si>
  <si>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</si>
  <si>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</si>
  <si>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</si>
  <si>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</si>
  <si>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</si>
  <si>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</si>
  <si>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</si>
  <si>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</si>
  <si>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</si>
  <si>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</si>
  <si>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</si>
  <si>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</si>
  <si>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</si>
  <si>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</si>
  <si>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</si>
  <si>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</si>
  <si>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</si>
  <si>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</si>
  <si>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</si>
  <si>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</si>
  <si>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</si>
  <si>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</si>
  <si>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</si>
  <si>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</si>
  <si>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</si>
  <si>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</si>
  <si>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</si>
  <si>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</si>
  <si>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</si>
  <si>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</si>
  <si>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</si>
  <si>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</si>
  <si>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</si>
  <si>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</si>
  <si>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</si>
  <si>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</si>
  <si>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</si>
  <si>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</si>
  <si>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</si>
  <si>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</si>
  <si>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</si>
  <si>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</si>
  <si>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</si>
  <si>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</si>
  <si>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</si>
  <si>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</si>
  <si>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</si>
  <si>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</si>
  <si>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</si>
  <si>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</si>
  <si>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</si>
  <si>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</si>
  <si>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</si>
  <si>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</si>
  <si>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</si>
  <si>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</si>
  <si>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</si>
  <si>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</si>
  <si>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</si>
  <si>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</si>
  <si>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</si>
  <si>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</si>
  <si>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</si>
  <si>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</si>
  <si>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</si>
  <si>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</si>
  <si>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</si>
  <si>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</si>
  <si>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</si>
  <si>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</si>
  <si>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</si>
  <si>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</si>
  <si>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</si>
  <si>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</si>
  <si>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</si>
  <si>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</si>
  <si>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</si>
  <si>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</si>
  <si>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</si>
  <si>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</si>
  <si>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</si>
  <si>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</si>
  <si>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</si>
  <si>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</si>
  <si>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</si>
  <si>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</si>
  <si>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</si>
  <si>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</si>
  <si>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</si>
  <si>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</si>
  <si>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</si>
  <si>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</si>
  <si>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</si>
  <si>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</si>
  <si>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</si>
  <si>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</si>
  <si>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</si>
  <si>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</si>
  <si>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</si>
  <si>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</si>
  <si>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</si>
  <si>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</si>
  <si>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</si>
  <si>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</si>
  <si>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</si>
  <si>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</si>
  <si>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</si>
  <si>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</si>
  <si>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</si>
  <si>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</si>
  <si>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</si>
  <si>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</si>
  <si>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</si>
  <si>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</si>
  <si>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</si>
  <si>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</si>
  <si>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</si>
  <si>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</si>
  <si>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</si>
  <si>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</si>
  <si>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</si>
  <si>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</si>
  <si>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</si>
  <si>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</si>
  <si>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</si>
  <si>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</si>
  <si>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</si>
  <si>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</si>
  <si>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</si>
  <si>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</si>
  <si>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</si>
  <si>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</si>
  <si>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</si>
  <si>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</si>
  <si>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</si>
  <si>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</si>
  <si>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</si>
  <si>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</si>
  <si>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</si>
  <si>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</si>
  <si>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</si>
  <si>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</si>
  <si>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</si>
  <si>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</si>
  <si>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</si>
  <si>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</si>
  <si>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</si>
  <si>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</si>
  <si>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</si>
  <si>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</si>
  <si>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</si>
  <si>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</si>
  <si>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</si>
  <si>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</si>
  <si>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</si>
  <si>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</si>
  <si>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</si>
  <si>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</si>
  <si>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</si>
  <si>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</si>
  <si>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</si>
  <si>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</si>
  <si>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</si>
  <si>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</si>
  <si>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</si>
  <si>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</si>
  <si>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</si>
  <si>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</si>
  <si>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</si>
  <si>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</si>
  <si>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</si>
  <si>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</si>
  <si>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</si>
  <si>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</si>
  <si>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</si>
  <si>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</si>
  <si>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</si>
  <si>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</si>
  <si>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</si>
  <si>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</si>
  <si>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</si>
  <si>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</si>
  <si>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</si>
  <si>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</si>
  <si>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</si>
  <si>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</si>
  <si>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</si>
  <si>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</si>
  <si>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</si>
  <si>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</si>
  <si>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</si>
  <si>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</si>
  <si>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</si>
  <si>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</si>
  <si>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</si>
  <si>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</si>
  <si>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</si>
  <si>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</si>
  <si>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</si>
  <si>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</si>
  <si>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</si>
  <si>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</si>
  <si>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</si>
  <si>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</si>
  <si>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</si>
  <si>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</si>
  <si>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</si>
  <si>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</si>
  <si>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</si>
  <si>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</si>
  <si>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</si>
  <si>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</si>
  <si>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</si>
  <si>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</si>
  <si>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</si>
  <si>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</si>
  <si>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</si>
  <si>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</si>
  <si>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</si>
  <si>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</si>
  <si>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</si>
  <si>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</si>
  <si>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</si>
  <si>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</si>
  <si>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</si>
  <si>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</si>
  <si>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</si>
  <si>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</si>
  <si>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</si>
  <si>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</si>
  <si>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</si>
  <si>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</si>
  <si>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</si>
  <si>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</si>
  <si>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</si>
  <si>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</si>
  <si>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</si>
  <si>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</si>
  <si>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</si>
  <si>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</si>
  <si>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</si>
  <si>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</si>
  <si>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</si>
  <si>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</si>
  <si>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</si>
  <si>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</si>
  <si>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</si>
  <si>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</si>
  <si>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</si>
  <si>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</si>
  <si>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</si>
  <si>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</si>
  <si>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</si>
  <si>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</si>
  <si>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</si>
  <si>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</si>
  <si>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</si>
  <si>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</si>
  <si>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</si>
  <si>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</si>
  <si>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</si>
  <si>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</si>
  <si>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</si>
  <si>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</si>
  <si>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</si>
  <si>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</si>
  <si>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</si>
  <si>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</si>
  <si>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</si>
  <si>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</si>
  <si>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</si>
  <si>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</si>
  <si>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</si>
  <si>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</si>
  <si>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</si>
  <si>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</si>
  <si>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</si>
  <si>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</si>
  <si>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</si>
  <si>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</si>
  <si>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</si>
  <si>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</si>
  <si>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</si>
  <si>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</si>
  <si>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</si>
  <si>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</si>
  <si>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</si>
  <si>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</si>
  <si>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</si>
  <si>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</si>
  <si>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</si>
  <si>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</si>
  <si>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</si>
  <si>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</si>
  <si>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</si>
  <si>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</si>
  <si>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</si>
  <si>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</si>
  <si>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</si>
  <si>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</si>
  <si>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</si>
  <si>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</si>
  <si>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</si>
  <si>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</si>
  <si>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</si>
  <si>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</si>
  <si>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</si>
  <si>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</si>
  <si>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</si>
  <si>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</si>
  <si>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</si>
  <si>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</si>
  <si>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</si>
  <si>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</si>
  <si>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</si>
  <si>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</si>
  <si>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</si>
  <si>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</si>
  <si>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</si>
  <si>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</si>
  <si>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</si>
  <si>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</si>
  <si>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</si>
  <si>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</si>
  <si>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</si>
  <si>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</si>
  <si>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</si>
  <si>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</si>
  <si>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</si>
  <si>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</si>
  <si>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</si>
  <si>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</si>
  <si>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</si>
  <si>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</si>
  <si>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</si>
  <si>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</si>
  <si>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</si>
  <si>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</si>
  <si>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</si>
  <si>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</si>
  <si>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</si>
  <si>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</si>
  <si>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</si>
  <si>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</si>
  <si>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</si>
  <si>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</si>
  <si>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</si>
  <si>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</si>
  <si>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</si>
  <si>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</si>
  <si>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</si>
  <si>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</si>
  <si>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</si>
  <si>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</si>
  <si>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</si>
  <si>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</si>
  <si>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</si>
  <si>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</si>
  <si>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</si>
  <si>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</si>
  <si>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</si>
  <si>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</si>
  <si>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</si>
  <si>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</si>
  <si>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</si>
  <si>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</si>
  <si>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</si>
  <si>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</si>
  <si>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</si>
  <si>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</si>
  <si>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</si>
  <si>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</si>
  <si>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</si>
  <si>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</si>
  <si>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</si>
  <si>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</si>
  <si>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</si>
  <si>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</si>
  <si>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</si>
  <si>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</si>
  <si>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</si>
  <si>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</si>
  <si>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</si>
  <si>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</si>
  <si>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</si>
  <si>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</si>
  <si>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</si>
  <si>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</si>
  <si>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</si>
  <si>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</si>
  <si>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</si>
  <si>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</si>
  <si>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</si>
  <si>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</si>
  <si>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</si>
  <si>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</si>
  <si>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</si>
  <si>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</si>
  <si>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</si>
  <si>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</si>
  <si>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</si>
  <si>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</si>
  <si>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</si>
  <si>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</si>
  <si>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</si>
  <si>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</si>
  <si>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</si>
  <si>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</si>
  <si>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</si>
  <si>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</si>
  <si>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</si>
  <si>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</si>
  <si>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</si>
  <si>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</si>
  <si>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</si>
  <si>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</si>
  <si>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</si>
  <si>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</si>
  <si>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</si>
  <si>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</si>
  <si>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</si>
  <si>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</si>
  <si>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</si>
  <si>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</si>
  <si>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</si>
  <si>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</si>
  <si>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</si>
  <si>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</si>
  <si>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</si>
  <si>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</si>
  <si>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</si>
  <si>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</si>
  <si>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</si>
  <si>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</si>
  <si>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</si>
  <si>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</si>
  <si>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</si>
  <si>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</si>
  <si>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</si>
  <si>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</si>
  <si>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</si>
  <si>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</si>
  <si>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</si>
  <si>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</si>
  <si>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</si>
  <si>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</si>
  <si>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</si>
  <si>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</si>
  <si>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</si>
  <si>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</si>
  <si>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</si>
  <si>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</si>
  <si>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</si>
  <si>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</si>
  <si>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</si>
  <si>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</si>
  <si>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</si>
  <si>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</si>
  <si>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</si>
  <si>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</si>
  <si>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</si>
  <si>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</si>
  <si>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</si>
  <si>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</si>
  <si>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</si>
  <si>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</si>
  <si>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</si>
  <si>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</si>
  <si>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</si>
  <si>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</si>
  <si>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</si>
  <si>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</si>
  <si>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</si>
  <si>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</si>
  <si>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</si>
  <si>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</si>
  <si>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</si>
  <si>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</si>
  <si>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</si>
  <si>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</si>
  <si>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</si>
  <si>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</si>
  <si>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</si>
  <si>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</si>
  <si>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</si>
  <si>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</si>
  <si>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</si>
  <si>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</si>
  <si>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</si>
  <si>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</si>
  <si>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</si>
  <si>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</si>
  <si>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</si>
  <si>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</si>
  <si>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</si>
  <si>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</si>
  <si>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</si>
  <si>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</si>
  <si>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</si>
  <si>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</si>
  <si>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</si>
  <si>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</si>
  <si>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</si>
  <si>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</si>
  <si>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</si>
  <si>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</si>
  <si>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</si>
  <si>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</si>
  <si>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</si>
  <si>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</si>
  <si>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</si>
  <si>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</si>
  <si>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</si>
  <si>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</si>
  <si>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</si>
  <si>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</si>
  <si>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</si>
  <si>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</si>
  <si>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</si>
  <si>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</si>
  <si>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</si>
  <si>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</si>
  <si>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</si>
  <si>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</si>
  <si>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</si>
  <si>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</si>
  <si>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</si>
  <si>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</si>
  <si>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</si>
  <si>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</si>
  <si>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</si>
  <si>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</si>
  <si>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</si>
  <si>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</si>
  <si>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</si>
  <si>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</si>
  <si>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</si>
  <si>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</si>
  <si>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</si>
  <si>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</si>
  <si>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</si>
  <si>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</si>
  <si>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</si>
  <si>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</si>
  <si>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</si>
  <si>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</si>
  <si>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</si>
  <si>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</si>
  <si>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</si>
  <si>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</si>
  <si>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</si>
  <si>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</si>
  <si>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</si>
  <si>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</si>
  <si>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</si>
  <si>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</si>
  <si>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</si>
  <si>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</si>
  <si>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</si>
  <si>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</si>
  <si>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</si>
  <si>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</si>
  <si>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</si>
  <si>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</si>
  <si>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</si>
  <si>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</si>
  <si>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</si>
  <si>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</si>
  <si>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</si>
  <si>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</si>
  <si>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</si>
  <si>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</si>
  <si>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</si>
  <si>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</si>
  <si>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</si>
  <si>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</si>
  <si>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</si>
  <si>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</si>
  <si>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</si>
  <si>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</si>
  <si>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</si>
  <si>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</si>
  <si>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</si>
  <si>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</si>
  <si>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</si>
  <si>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</si>
  <si>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</si>
  <si>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</si>
  <si>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</si>
  <si>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</si>
  <si>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</si>
  <si>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</si>
  <si>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</si>
  <si>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</si>
  <si>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</si>
  <si>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</si>
  <si>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</si>
  <si>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</si>
  <si>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</si>
  <si>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</si>
  <si>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</si>
  <si>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</si>
  <si>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</si>
  <si>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</si>
  <si>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</si>
  <si>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</si>
  <si>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</si>
  <si>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</si>
  <si>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</si>
  <si>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</si>
  <si>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</si>
  <si>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</si>
  <si>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</si>
  <si>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</si>
  <si>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</si>
  <si>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</si>
  <si>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</si>
  <si>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</si>
  <si>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</si>
  <si>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</si>
  <si>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</si>
  <si>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</si>
  <si>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</si>
  <si>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</si>
  <si>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</si>
  <si>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</si>
  <si>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</si>
  <si>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</si>
  <si>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</si>
  <si>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</si>
  <si>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</si>
  <si>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</si>
  <si>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</si>
  <si>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</si>
  <si>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</si>
  <si>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</si>
  <si>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</si>
  <si>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</si>
  <si>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</si>
  <si>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</si>
  <si>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</si>
  <si>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</si>
  <si>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</si>
  <si>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</si>
  <si>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</si>
  <si>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</si>
  <si>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</si>
  <si>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</si>
  <si>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</si>
  <si>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</si>
  <si>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</si>
  <si>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</si>
  <si>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</si>
  <si>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</si>
  <si>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</si>
  <si>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</si>
  <si>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</si>
  <si>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</si>
  <si>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</si>
  <si>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</si>
  <si>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</si>
  <si>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</si>
  <si>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</si>
  <si>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</si>
  <si>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</si>
  <si>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</si>
  <si>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</si>
  <si>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</si>
  <si>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</si>
  <si>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</si>
  <si>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</si>
  <si>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</si>
  <si>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</si>
  <si>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</si>
  <si>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</si>
  <si>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</si>
  <si>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</si>
  <si>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</si>
  <si>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</si>
  <si>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</si>
  <si>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</si>
  <si>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</si>
  <si>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</si>
  <si>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</si>
  <si>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</si>
  <si>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</si>
  <si>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</si>
  <si>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</si>
  <si>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</si>
  <si>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</si>
  <si>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</si>
  <si>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</si>
  <si>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</si>
  <si>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</si>
  <si>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</si>
  <si>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</si>
  <si>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</si>
  <si>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</si>
  <si>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</si>
  <si>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</si>
  <si>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</si>
  <si>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</si>
  <si>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</si>
  <si>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</si>
  <si>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</si>
  <si>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</si>
  <si>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</si>
  <si>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</si>
  <si>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</si>
  <si>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</si>
  <si>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</si>
  <si>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</si>
  <si>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</si>
  <si>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</si>
  <si>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</si>
  <si>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</si>
  <si>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</si>
  <si>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</si>
  <si>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</si>
  <si>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</si>
  <si>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</si>
  <si>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</si>
  <si>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</si>
  <si>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</si>
  <si>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</si>
  <si>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</si>
  <si>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</si>
  <si>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</si>
  <si>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</si>
  <si>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</si>
  <si>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</si>
  <si>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</si>
  <si>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</si>
  <si>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</si>
  <si>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</si>
  <si>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</si>
  <si>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</si>
  <si>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</si>
  <si>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</si>
  <si>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</si>
  <si>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</si>
  <si>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</si>
  <si>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</si>
  <si>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</si>
  <si>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</si>
  <si>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</si>
  <si>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</si>
  <si>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</si>
  <si>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</si>
  <si>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</si>
  <si>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</si>
  <si>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</si>
  <si>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</si>
  <si>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</si>
  <si>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</si>
  <si>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</si>
  <si>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</si>
  <si>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</si>
  <si>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</si>
  <si>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</si>
  <si>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</si>
  <si>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</si>
  <si>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</si>
  <si>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</si>
  <si>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</si>
  <si>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</si>
  <si>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</si>
  <si>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</si>
  <si>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</si>
  <si>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</si>
  <si>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</si>
  <si>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</si>
  <si>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</si>
  <si>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</si>
  <si>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</si>
  <si>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</si>
  <si>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</si>
  <si>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</si>
  <si>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</si>
  <si>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</si>
  <si>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</si>
  <si>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</si>
  <si>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</si>
  <si>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</si>
  <si>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</si>
  <si>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</si>
  <si>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</si>
  <si>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</si>
  <si>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</si>
  <si>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</si>
  <si>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</si>
  <si>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</si>
  <si>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</si>
  <si>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</si>
  <si>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</si>
  <si>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</si>
  <si>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</si>
  <si>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</si>
  <si>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</si>
  <si>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</si>
  <si>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</si>
  <si>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</si>
  <si>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</si>
  <si>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</si>
  <si>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</si>
  <si>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</si>
  <si>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</si>
  <si>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</si>
  <si>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</si>
  <si>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</si>
  <si>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</si>
  <si>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</si>
  <si>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</si>
  <si>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</si>
  <si>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</si>
  <si>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</si>
  <si>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</si>
  <si>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</si>
  <si>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</si>
  <si>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</si>
  <si>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</si>
  <si>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</si>
  <si>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</si>
  <si>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</si>
  <si>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</si>
  <si>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</si>
  <si>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</si>
  <si>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</si>
  <si>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</si>
  <si>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</si>
  <si>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</si>
  <si>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</si>
  <si>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</si>
  <si>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</si>
  <si>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</si>
  <si>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</si>
  <si>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</si>
  <si>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</si>
  <si>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</si>
  <si>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</si>
  <si>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</si>
  <si>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</si>
  <si>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</si>
  <si>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</si>
  <si>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</si>
  <si>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</si>
  <si>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</si>
  <si>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</si>
  <si>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</si>
  <si>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</si>
  <si>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</si>
  <si>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</si>
  <si>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</si>
  <si>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</si>
  <si>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</si>
  <si>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</si>
  <si>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</si>
  <si>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</si>
  <si>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</si>
  <si>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</si>
  <si>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</si>
  <si>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</si>
  <si>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</si>
  <si>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</si>
  <si>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</si>
  <si>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</si>
  <si>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</si>
  <si>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</si>
  <si>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</si>
  <si>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</si>
  <si>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</si>
  <si>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</si>
  <si>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</si>
  <si>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</si>
  <si>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</si>
  <si>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</si>
  <si>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</si>
  <si>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</si>
  <si>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</si>
  <si>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</si>
  <si>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</si>
  <si>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</si>
  <si>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</si>
  <si>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</si>
  <si>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</si>
  <si>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</si>
  <si>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</si>
  <si>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</si>
  <si>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</si>
  <si>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</si>
  <si>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</si>
  <si>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</si>
  <si>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</si>
  <si>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</si>
  <si>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</si>
  <si>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</si>
  <si>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</si>
  <si>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</si>
  <si>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</si>
  <si>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</si>
  <si>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</si>
  <si>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</si>
  <si>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</si>
  <si>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</si>
  <si>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</si>
  <si>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</si>
  <si>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</si>
  <si>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</si>
  <si>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</si>
  <si>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</si>
  <si>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</si>
  <si>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</si>
  <si>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</si>
  <si>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</si>
  <si>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</si>
  <si>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</si>
  <si>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</si>
  <si>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</si>
  <si>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</si>
  <si>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</si>
  <si>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</si>
  <si>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</si>
  <si>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</si>
  <si>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</si>
  <si>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</si>
  <si>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</si>
  <si>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</si>
  <si>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</si>
  <si>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</si>
  <si>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</si>
  <si>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</si>
  <si>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</si>
  <si>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</si>
  <si>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</si>
  <si>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</si>
  <si>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</si>
  <si>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</si>
  <si>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</si>
  <si>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</si>
  <si>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</si>
  <si>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</si>
  <si>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</si>
  <si>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</si>
  <si>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</si>
  <si>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</si>
  <si>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</si>
  <si>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</si>
  <si>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</si>
  <si>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</si>
  <si>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</si>
  <si>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</si>
  <si>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</si>
  <si>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</si>
  <si>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</si>
  <si>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</si>
  <si>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</si>
  <si>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</si>
  <si>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</si>
  <si>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</si>
  <si>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</si>
  <si>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</si>
  <si>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</si>
  <si>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</si>
  <si>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</si>
  <si>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</si>
  <si>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</si>
  <si>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</si>
  <si>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</si>
  <si>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</si>
  <si>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</si>
  <si>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</si>
  <si>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</si>
  <si>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</si>
  <si>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</si>
  <si>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</si>
  <si>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</si>
  <si>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</si>
  <si>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</si>
  <si>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</si>
  <si>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</si>
  <si>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</si>
  <si>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</si>
  <si>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</si>
  <si>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</si>
  <si>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</si>
  <si>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</si>
  <si>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</si>
  <si>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</si>
  <si>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</si>
  <si>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</si>
  <si>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</si>
  <si>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</si>
  <si>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</si>
  <si>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</si>
  <si>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</si>
  <si>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</si>
  <si>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</si>
  <si>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</si>
  <si>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</si>
  <si>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</si>
  <si>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</si>
  <si>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</si>
  <si>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</si>
  <si>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</si>
  <si>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</si>
  <si>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</si>
  <si>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</si>
  <si>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</si>
  <si>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</si>
  <si>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</si>
  <si>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</si>
  <si>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</si>
  <si>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</si>
  <si>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</si>
  <si>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</si>
  <si>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</si>
  <si>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</si>
  <si>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</si>
  <si>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</si>
  <si>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</si>
  <si>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</si>
  <si>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</si>
  <si>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</si>
  <si>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</si>
  <si>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</si>
  <si>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</si>
  <si>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</si>
  <si>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</si>
  <si>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</si>
  <si>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</si>
  <si>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</si>
  <si>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</si>
  <si>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</si>
  <si>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</si>
  <si>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</si>
  <si>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</si>
  <si>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</si>
  <si>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</si>
  <si>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</si>
  <si>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</si>
  <si>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</si>
  <si>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</si>
  <si>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</si>
  <si>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</si>
  <si>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</si>
  <si>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</si>
  <si>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</si>
  <si>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</si>
  <si>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</si>
  <si>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</si>
  <si>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</si>
  <si>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</si>
  <si>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</si>
  <si>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</si>
  <si>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</si>
  <si>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</si>
  <si>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</si>
  <si>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</si>
  <si>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</si>
  <si>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</si>
  <si>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</si>
  <si>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</si>
  <si>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</si>
  <si>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</si>
  <si>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</si>
  <si>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</si>
  <si>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</si>
  <si>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</si>
  <si>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</si>
  <si>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</si>
  <si>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</si>
  <si>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</si>
  <si>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</si>
  <si>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</si>
  <si>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</si>
  <si>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</si>
  <si>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</si>
  <si>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</si>
  <si>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</si>
  <si>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</si>
  <si>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</si>
  <si>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</si>
  <si>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</si>
  <si>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</si>
  <si>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</si>
  <si>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</si>
  <si>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</si>
  <si>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</si>
  <si>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</si>
  <si>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</si>
  <si>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</si>
  <si>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</si>
  <si>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</si>
  <si>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</si>
  <si>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</si>
  <si>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</si>
  <si>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</si>
  <si>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</si>
  <si>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</si>
  <si>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</si>
  <si>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</si>
  <si>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</si>
  <si>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</si>
  <si>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</si>
  <si>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</si>
  <si>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</si>
  <si>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</si>
  <si>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</si>
  <si>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</si>
  <si>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</si>
  <si>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</si>
  <si>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</si>
  <si>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</si>
  <si>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</si>
  <si>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</si>
  <si>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</si>
  <si>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</si>
  <si>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</si>
  <si>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</si>
  <si>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</si>
  <si>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</si>
  <si>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</si>
  <si>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</si>
  <si>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</si>
  <si>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</si>
  <si>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</si>
  <si>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</si>
  <si>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</si>
  <si>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</si>
  <si>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</si>
  <si>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</si>
  <si>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</si>
  <si>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</si>
  <si>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</si>
  <si>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</si>
  <si>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</si>
  <si>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</si>
  <si>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</si>
  <si>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</si>
  <si>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</si>
  <si>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</si>
  <si>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</si>
  <si>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</si>
  <si>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</si>
  <si>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</si>
  <si>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</si>
  <si>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</si>
  <si>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</si>
  <si>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</si>
  <si>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</si>
  <si>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</si>
  <si>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</si>
  <si>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</si>
  <si>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</si>
  <si>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</si>
  <si>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</si>
  <si>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</si>
  <si>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</si>
  <si>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</si>
  <si>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</si>
  <si>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</si>
  <si>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</si>
  <si>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</si>
  <si>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</si>
  <si>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</si>
  <si>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</si>
  <si>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</si>
  <si>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</si>
  <si>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</si>
  <si>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</si>
  <si>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</si>
  <si>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</si>
  <si>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</si>
  <si>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</si>
  <si>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</si>
  <si>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</si>
  <si>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</si>
  <si>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</si>
  <si>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</si>
  <si>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</si>
  <si>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</si>
  <si>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</si>
  <si>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</si>
  <si>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</si>
  <si>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</si>
  <si>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</si>
  <si>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</si>
  <si>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</si>
  <si>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</si>
  <si>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</si>
  <si>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</si>
  <si>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</si>
  <si>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</si>
  <si>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</si>
  <si>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</si>
  <si>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</si>
  <si>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</si>
  <si>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</si>
  <si>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</si>
  <si>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</si>
  <si>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</si>
  <si>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</si>
  <si>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</si>
  <si>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</si>
  <si>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</si>
  <si>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</si>
  <si>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</si>
  <si>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</si>
  <si>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</si>
  <si>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</si>
  <si>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</si>
  <si>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</si>
  <si>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</si>
  <si>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</si>
  <si>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</si>
  <si>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</si>
  <si>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</si>
  <si>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</si>
  <si>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</si>
  <si>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</si>
  <si>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</si>
  <si>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</si>
  <si>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</si>
  <si>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</si>
  <si>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</si>
  <si>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</si>
  <si>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</si>
  <si>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</si>
  <si>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</si>
  <si>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</si>
  <si>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</si>
  <si>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</si>
  <si>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</si>
  <si>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</si>
  <si>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</si>
  <si>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</si>
  <si>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</si>
  <si>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</si>
  <si>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</si>
  <si>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</si>
  <si>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</si>
  <si>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</si>
  <si>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</si>
  <si>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</si>
  <si>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</si>
  <si>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</si>
  <si>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</si>
  <si>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</si>
  <si>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</si>
  <si>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</si>
  <si>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</si>
  <si>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</si>
  <si>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</si>
  <si>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</si>
  <si>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</si>
  <si>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</si>
  <si>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</si>
  <si>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</si>
  <si>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</si>
  <si>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</si>
  <si>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</si>
  <si>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</si>
  <si>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</si>
  <si>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</si>
  <si>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</si>
  <si>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</si>
  <si>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</si>
  <si>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</si>
  <si>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</si>
  <si>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</si>
  <si>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</si>
  <si>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</si>
  <si>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</si>
  <si>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</si>
  <si>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</si>
  <si>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</si>
  <si>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</si>
  <si>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</si>
  <si>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</si>
  <si>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</si>
  <si>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</si>
  <si>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</si>
  <si>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</si>
  <si>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</si>
  <si>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</si>
  <si>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</si>
  <si>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</si>
  <si>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</si>
  <si>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</si>
  <si>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</si>
  <si>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</si>
  <si>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</si>
  <si>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</si>
  <si>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</si>
  <si>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</si>
  <si>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</si>
  <si>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</si>
  <si>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</si>
  <si>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</si>
  <si>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</si>
  <si>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</si>
  <si>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</si>
  <si>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</si>
  <si>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</si>
  <si>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</si>
  <si>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</si>
  <si>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</si>
  <si>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</si>
  <si>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</si>
  <si>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</si>
  <si>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</si>
  <si>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</si>
  <si>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</si>
  <si>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</si>
  <si>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</si>
  <si>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</si>
  <si>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</si>
  <si>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</si>
  <si>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</si>
  <si>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</si>
  <si>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</si>
  <si>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</si>
  <si>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</si>
  <si>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</si>
  <si>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</si>
  <si>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</si>
  <si>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</si>
  <si>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</si>
  <si>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</si>
  <si>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</si>
  <si>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</si>
  <si>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</si>
  <si>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</si>
  <si>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</si>
  <si>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</si>
  <si>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</si>
  <si>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</si>
  <si>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</si>
  <si>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</si>
  <si>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</si>
  <si>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</si>
  <si>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</si>
  <si>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</si>
  <si>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</si>
  <si>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</si>
  <si>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</si>
  <si>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</si>
  <si>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</si>
  <si>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</si>
  <si>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</si>
  <si>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</si>
  <si>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</si>
  <si>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</si>
  <si>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</si>
  <si>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</si>
  <si>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</si>
  <si>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</si>
  <si>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</si>
  <si>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</si>
  <si>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</si>
  <si>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</si>
  <si>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</si>
  <si>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</si>
  <si>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</si>
  <si>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</si>
  <si>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</si>
  <si>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</si>
  <si>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</si>
  <si>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</si>
  <si>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</si>
  <si>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</si>
  <si>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</si>
  <si>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</si>
  <si>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</si>
  <si>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</si>
  <si>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</si>
  <si>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</si>
  <si>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</si>
  <si>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</si>
  <si>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</si>
  <si>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</si>
  <si>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</si>
  <si>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</si>
  <si>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</si>
  <si>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</si>
  <si>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</si>
  <si>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</si>
  <si>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</si>
  <si>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</si>
  <si>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</si>
  <si>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</si>
  <si>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</si>
  <si>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</si>
  <si>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</si>
  <si>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</si>
  <si>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</si>
  <si>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</si>
  <si>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</si>
  <si>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</si>
  <si>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</si>
  <si>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</si>
  <si>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</si>
  <si>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</si>
  <si>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</si>
  <si>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</si>
  <si>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</si>
  <si>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</si>
  <si>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</si>
  <si>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</si>
  <si>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</si>
  <si>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</si>
  <si>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</si>
  <si>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</si>
  <si>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</si>
  <si>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</si>
  <si>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</si>
  <si>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</si>
  <si>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</si>
  <si>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</si>
  <si>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</si>
  <si>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</si>
  <si>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</si>
  <si>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</si>
  <si>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</si>
  <si>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</si>
  <si>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</si>
  <si>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</si>
  <si>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</si>
  <si>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</si>
  <si>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</si>
  <si>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</si>
  <si>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</si>
  <si>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</si>
  <si>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</si>
  <si>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</si>
  <si>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</si>
  <si>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</si>
  <si>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</si>
  <si>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</si>
  <si>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</si>
  <si>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</si>
  <si>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</si>
  <si>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</si>
  <si>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</si>
  <si>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</si>
  <si>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</si>
  <si>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</si>
  <si>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</si>
  <si>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</si>
  <si>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</si>
  <si>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</si>
  <si>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</si>
  <si>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</si>
  <si>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</si>
  <si>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</si>
  <si>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</si>
  <si>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</si>
  <si>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</si>
  <si>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</si>
  <si>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</si>
  <si>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</si>
  <si>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</si>
  <si>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</si>
  <si>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</si>
  <si>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</si>
  <si>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</si>
  <si>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</si>
  <si>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</si>
  <si>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</si>
  <si>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</si>
  <si>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</si>
  <si>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</si>
  <si>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</si>
  <si>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</si>
  <si>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</si>
  <si>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</si>
  <si>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</si>
  <si>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</si>
  <si>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</si>
  <si>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</si>
  <si>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</si>
  <si>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</si>
  <si>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</si>
  <si>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</si>
  <si>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</si>
  <si>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</si>
  <si>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</si>
  <si>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</si>
  <si>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</si>
  <si>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</si>
  <si>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</si>
  <si>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</si>
  <si>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</si>
  <si>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</si>
  <si>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</si>
  <si>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</si>
  <si>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</si>
  <si>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</si>
  <si>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</si>
  <si>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</si>
  <si>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</si>
  <si>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</si>
  <si>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</si>
  <si>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</si>
  <si>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</si>
  <si>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</si>
  <si>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</si>
  <si>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</si>
  <si>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</si>
  <si>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</si>
  <si>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</si>
  <si>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</si>
  <si>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</si>
  <si>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</si>
  <si>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</si>
  <si>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</si>
  <si>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</si>
  <si>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</si>
  <si>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</si>
  <si>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</si>
  <si>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</si>
  <si>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</si>
  <si>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</si>
  <si>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</si>
  <si>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</si>
  <si>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</si>
  <si>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</si>
  <si>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</si>
  <si>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</si>
  <si>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</si>
  <si>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</si>
  <si>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</si>
  <si>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</si>
  <si>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</si>
  <si>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</si>
  <si>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</si>
  <si>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</si>
  <si>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</si>
  <si>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</si>
  <si>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</si>
  <si>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</si>
  <si>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</si>
  <si>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</si>
  <si>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</si>
  <si>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</si>
  <si>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</si>
  <si>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</si>
  <si>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</si>
  <si>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</si>
  <si>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</si>
  <si>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</si>
  <si>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</si>
  <si>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</si>
  <si>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</si>
  <si>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</si>
  <si>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</si>
  <si>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</si>
  <si>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</si>
  <si>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</si>
  <si>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</si>
  <si>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</si>
  <si>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</si>
  <si>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</si>
  <si>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</si>
  <si>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</si>
  <si>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</si>
  <si>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</si>
  <si>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</si>
  <si>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</si>
  <si>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</si>
  <si>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</si>
  <si>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</si>
  <si>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</si>
  <si>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</si>
  <si>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</si>
  <si>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</si>
  <si>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</si>
  <si>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</si>
  <si>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</si>
  <si>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</si>
  <si>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</si>
  <si>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</si>
  <si>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</si>
  <si>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</si>
  <si>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</si>
  <si>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</si>
  <si>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</si>
  <si>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</si>
  <si>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</si>
  <si>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</si>
  <si>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</si>
  <si>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</si>
  <si>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</si>
  <si>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</si>
  <si>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</si>
  <si>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</si>
  <si>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</si>
  <si>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</si>
  <si>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</si>
  <si>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</si>
  <si>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</si>
  <si>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</si>
  <si>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</si>
  <si>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</si>
  <si>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</si>
  <si>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</si>
  <si>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</si>
  <si>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</si>
  <si>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</si>
  <si>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</si>
  <si>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</si>
  <si>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</si>
  <si>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</si>
  <si>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</si>
  <si>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</si>
  <si>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</si>
  <si>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</si>
  <si>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</si>
  <si>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</si>
  <si>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</si>
  <si>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</si>
  <si>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</si>
  <si>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</si>
  <si>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</si>
  <si>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</si>
  <si>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</si>
  <si>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</si>
  <si>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</si>
  <si>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</si>
  <si>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</si>
  <si>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</si>
  <si>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</si>
  <si>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</si>
  <si>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</si>
  <si>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</si>
  <si>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</si>
  <si>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</si>
  <si>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</si>
  <si>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</si>
  <si>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</si>
  <si>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</si>
  <si>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</si>
  <si>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</si>
  <si>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</si>
  <si>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</si>
  <si>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</si>
  <si>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</si>
  <si>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</si>
  <si>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</si>
  <si>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</si>
  <si>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</si>
  <si>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</si>
  <si>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</si>
  <si>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</si>
  <si>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</si>
  <si>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</si>
  <si>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</si>
  <si>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</si>
  <si>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</si>
  <si>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</si>
  <si>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</si>
  <si>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</si>
  <si>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</si>
  <si>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</si>
  <si>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</si>
  <si>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</si>
  <si>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</si>
  <si>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</si>
  <si>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</si>
  <si>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</si>
  <si>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</si>
  <si>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</si>
  <si>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</si>
  <si>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</si>
  <si>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</si>
  <si>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</si>
  <si>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</si>
  <si>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</si>
  <si>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</si>
  <si>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</si>
  <si>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</si>
  <si>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</si>
  <si>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</si>
  <si>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</si>
  <si>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</si>
  <si>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</si>
  <si>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</si>
  <si>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</si>
  <si>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</si>
  <si>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</si>
  <si>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</si>
  <si>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</si>
  <si>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</si>
  <si>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</si>
  <si>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</si>
  <si>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</si>
  <si>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</si>
  <si>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</si>
  <si>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</si>
  <si>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</si>
  <si>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</si>
  <si>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</si>
  <si>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</si>
  <si>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</si>
  <si>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</si>
  <si>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</si>
  <si>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</si>
  <si>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</si>
  <si>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</si>
  <si>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</si>
  <si>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</si>
  <si>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</si>
  <si>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</si>
  <si>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</si>
  <si>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</si>
  <si>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</si>
  <si>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</si>
  <si>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</si>
  <si>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</si>
  <si>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</si>
  <si>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</si>
  <si>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</si>
  <si>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</si>
  <si>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</si>
  <si>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</si>
  <si>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</si>
  <si>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</si>
  <si>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</si>
  <si>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</si>
  <si>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</si>
  <si>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</si>
  <si>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</si>
  <si>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</si>
  <si>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</si>
  <si>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</si>
  <si>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</si>
  <si>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</si>
  <si>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</si>
  <si>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</si>
  <si>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</si>
  <si>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</si>
  <si>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</si>
  <si>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</si>
  <si>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</si>
  <si>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</si>
  <si>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</si>
  <si>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</si>
  <si>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</si>
  <si>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</si>
  <si>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</si>
  <si>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</si>
  <si>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</si>
  <si>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</si>
  <si>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</si>
  <si>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</si>
  <si>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</si>
  <si>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</si>
  <si>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</si>
  <si>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</si>
  <si>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</si>
  <si>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</si>
  <si>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</si>
  <si>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</si>
  <si>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</si>
  <si>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</si>
  <si>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</si>
  <si>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</si>
  <si>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</si>
  <si>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</si>
  <si>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</si>
  <si>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</si>
  <si>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</si>
  <si>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</si>
  <si>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</si>
  <si>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</si>
  <si>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</si>
  <si>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</si>
  <si>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</si>
  <si>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</si>
  <si>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</si>
  <si>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</si>
  <si>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</si>
  <si>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</si>
  <si>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</si>
  <si>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</si>
  <si>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</si>
  <si>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</si>
  <si>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</si>
  <si>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</si>
  <si>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</si>
  <si>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</si>
  <si>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</si>
  <si>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</si>
  <si>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</si>
  <si>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</si>
  <si>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</si>
  <si>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</si>
  <si>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</si>
  <si>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</si>
  <si>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</si>
  <si>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</si>
  <si>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</si>
  <si>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</si>
  <si>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</si>
  <si>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</si>
  <si>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</si>
  <si>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</si>
  <si>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</si>
  <si>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</si>
  <si>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</si>
  <si>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</si>
  <si>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</si>
  <si>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</si>
  <si>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</si>
  <si>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</si>
  <si>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</si>
  <si>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</si>
  <si>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</si>
  <si>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</si>
  <si>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</si>
  <si>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</si>
  <si>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</si>
  <si>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</si>
  <si>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</si>
  <si>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</si>
  <si>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</si>
  <si>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</si>
  <si>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</si>
  <si>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</si>
  <si>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</si>
  <si>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</si>
  <si>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</si>
  <si>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</si>
  <si>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</si>
  <si>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</si>
  <si>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</si>
  <si>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</si>
  <si>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</si>
  <si>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</si>
  <si>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</si>
  <si>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</si>
  <si>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</si>
  <si>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</si>
  <si>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</si>
  <si>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</si>
  <si>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</si>
  <si>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</si>
  <si>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</si>
  <si>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</si>
  <si>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</si>
  <si>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</si>
  <si>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</si>
  <si>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</si>
  <si>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</si>
  <si>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</si>
  <si>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</si>
  <si>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</si>
  <si>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</si>
  <si>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</si>
  <si>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</si>
  <si>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</si>
  <si>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</si>
  <si>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</si>
  <si>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</si>
  <si>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</si>
  <si>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</si>
  <si>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</si>
  <si>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</si>
  <si>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</si>
  <si>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</si>
  <si>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</si>
  <si>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</si>
  <si>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</si>
  <si>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</si>
  <si>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</si>
  <si>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</si>
  <si>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</si>
  <si>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</si>
  <si>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</si>
  <si>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</si>
  <si>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</si>
  <si>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</si>
  <si>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</si>
  <si>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</si>
  <si>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</si>
  <si>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</si>
  <si>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</si>
  <si>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</si>
  <si>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</si>
  <si>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</si>
  <si>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</si>
  <si>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</si>
  <si>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</si>
  <si>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</si>
  <si>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</si>
  <si>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</si>
  <si>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</si>
  <si>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</si>
  <si>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</si>
  <si>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</si>
  <si>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</si>
  <si>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</si>
  <si>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</si>
  <si>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</si>
  <si>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</si>
  <si>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</si>
  <si>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</si>
  <si>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</si>
  <si>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</si>
  <si>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</si>
  <si>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</si>
  <si>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</si>
  <si>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</si>
  <si>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</si>
  <si>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</si>
  <si>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</si>
  <si>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</si>
  <si>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</si>
  <si>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</si>
  <si>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</si>
  <si>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</si>
  <si>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</si>
  <si>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</si>
  <si>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</si>
  <si>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</si>
  <si>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</si>
  <si>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</si>
  <si>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</si>
  <si>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</si>
  <si>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</si>
  <si>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</si>
  <si>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</si>
  <si>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</si>
  <si>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</si>
  <si>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</si>
  <si>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</si>
  <si>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</si>
  <si>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</si>
  <si>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</si>
  <si>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</si>
  <si>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</si>
  <si>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</si>
  <si>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</si>
  <si>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</si>
  <si>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</si>
  <si>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</si>
  <si>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</si>
  <si>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</si>
  <si>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</si>
  <si>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</si>
  <si>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</si>
  <si>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</si>
  <si>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</si>
  <si>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</si>
  <si>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</si>
  <si>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</si>
  <si>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</si>
  <si>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</si>
  <si>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</si>
  <si>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</si>
  <si>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</si>
  <si>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</si>
  <si>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</si>
  <si>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</si>
  <si>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</si>
  <si>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</si>
  <si>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</si>
  <si>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</si>
  <si>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</si>
  <si>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</si>
  <si>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</si>
  <si>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</si>
  <si>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</si>
  <si>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</si>
  <si>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</si>
  <si>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</si>
  <si>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</si>
  <si>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</si>
  <si>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</si>
  <si>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</si>
  <si>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</si>
  <si>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</si>
  <si>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</si>
  <si>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</si>
  <si>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</si>
  <si>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</si>
  <si>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</si>
  <si>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</si>
  <si>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</si>
  <si>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</si>
  <si>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</si>
  <si>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</si>
  <si>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</si>
  <si>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</si>
  <si>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</si>
  <si>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</si>
  <si>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</si>
  <si>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</si>
  <si>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</si>
  <si>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</si>
  <si>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</si>
  <si>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</si>
  <si>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</si>
  <si>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</si>
  <si>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</si>
  <si>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</si>
  <si>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</si>
  <si>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</si>
  <si>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</si>
  <si>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</si>
  <si>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</si>
  <si>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</si>
  <si>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</si>
  <si>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</si>
  <si>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</si>
  <si>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</si>
  <si>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</si>
  <si>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</si>
  <si>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</si>
  <si>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</si>
  <si>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</si>
  <si>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</si>
  <si>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</si>
  <si>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</si>
  <si>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</si>
  <si>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</si>
  <si>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</si>
  <si>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</si>
  <si>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</si>
  <si>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</si>
  <si>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</si>
  <si>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</si>
  <si>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</si>
  <si>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</si>
  <si>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</si>
  <si>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</si>
  <si>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</si>
  <si>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</si>
  <si>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</si>
  <si>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</si>
  <si>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</si>
  <si>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</si>
  <si>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</si>
  <si>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</si>
  <si>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</si>
  <si>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</si>
  <si>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</si>
  <si>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</si>
  <si>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</si>
  <si>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</si>
  <si>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</si>
  <si>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</si>
  <si>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</si>
  <si>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</si>
  <si>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</si>
  <si>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</si>
  <si>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</si>
  <si>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</si>
  <si>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</si>
  <si>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</si>
  <si>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</si>
  <si>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</si>
  <si>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</si>
  <si>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</si>
  <si>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</si>
  <si>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</si>
  <si>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</si>
  <si>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</si>
  <si>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</si>
  <si>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</si>
  <si>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</si>
  <si>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</si>
  <si>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</si>
  <si>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</si>
  <si>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</si>
  <si>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</si>
  <si>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</si>
  <si>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</si>
  <si>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</si>
  <si>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</si>
  <si>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</si>
  <si>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</si>
  <si>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</si>
  <si>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</si>
  <si>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</si>
  <si>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</si>
  <si>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</si>
  <si>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</si>
  <si>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</si>
  <si>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</si>
  <si>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</si>
  <si>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</si>
  <si>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</si>
  <si>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</si>
  <si>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</si>
  <si>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</si>
  <si>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</si>
  <si>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</si>
  <si>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</si>
  <si>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</si>
  <si>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</si>
  <si>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</si>
  <si>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</si>
  <si>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</si>
  <si>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</si>
  <si>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</si>
  <si>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</si>
  <si>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</si>
  <si>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</si>
  <si>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</si>
  <si>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</si>
  <si>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</si>
  <si>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</si>
  <si>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</si>
  <si>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</si>
  <si>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</si>
  <si>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</si>
  <si>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</si>
  <si>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</si>
  <si>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</si>
  <si>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</si>
  <si>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</si>
  <si>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</si>
  <si>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</si>
  <si>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</si>
  <si>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</si>
  <si>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</si>
  <si>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</si>
  <si>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</si>
  <si>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</si>
  <si>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</si>
  <si>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</si>
  <si>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</si>
  <si>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</si>
  <si>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</si>
  <si>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</si>
  <si>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</si>
  <si>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</si>
  <si>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</si>
  <si>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</si>
  <si>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</si>
  <si>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</si>
  <si>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</si>
  <si>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</si>
  <si>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</si>
  <si>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</si>
  <si>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</si>
  <si>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</si>
  <si>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</si>
  <si>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</si>
  <si>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</si>
  <si>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</si>
  <si>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</si>
  <si>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</si>
  <si>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</si>
  <si>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</si>
  <si>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</si>
  <si>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</si>
  <si>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</si>
  <si>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</si>
  <si>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</si>
  <si>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</si>
  <si>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</si>
  <si>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</si>
  <si>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</si>
  <si>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</si>
  <si>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</si>
  <si>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</si>
  <si>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</si>
  <si>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</si>
  <si>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</si>
  <si>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</si>
  <si>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</si>
  <si>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</si>
  <si>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</si>
  <si>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</si>
  <si>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</si>
  <si>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</si>
  <si>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</si>
  <si>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</si>
  <si>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</si>
  <si>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</si>
  <si>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</si>
  <si>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</si>
  <si>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</si>
  <si>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</si>
  <si>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</si>
  <si>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</si>
  <si>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</si>
  <si>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</si>
  <si>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</si>
  <si>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</si>
  <si>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</si>
  <si>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</si>
  <si>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</si>
  <si>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</si>
  <si>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</si>
  <si>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</si>
  <si>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</si>
  <si>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</si>
  <si>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</si>
  <si>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</si>
  <si>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</si>
  <si>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</si>
  <si>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</si>
  <si>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</si>
  <si>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</si>
  <si>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</si>
  <si>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</si>
  <si>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</si>
  <si>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</si>
  <si>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</si>
  <si>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</si>
  <si>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</si>
  <si>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</si>
  <si>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</si>
  <si>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</si>
  <si>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</si>
  <si>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</si>
  <si>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</si>
  <si>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</si>
  <si>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</si>
  <si>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</si>
  <si>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</si>
  <si>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</si>
  <si>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</si>
  <si>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</si>
  <si>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</si>
  <si>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</si>
  <si>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</si>
  <si>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</si>
  <si>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</si>
  <si>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</si>
  <si>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</si>
  <si>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</si>
  <si>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</si>
  <si>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</si>
  <si>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</si>
  <si>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</si>
  <si>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</si>
  <si>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</si>
  <si>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</si>
  <si>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</si>
  <si>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</si>
  <si>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</si>
  <si>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</si>
  <si>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</si>
  <si>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</si>
  <si>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</si>
  <si>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</si>
  <si>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</si>
  <si>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</si>
  <si>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</si>
  <si>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</si>
  <si>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</si>
  <si>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</si>
  <si>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</si>
  <si>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</si>
  <si>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</si>
  <si>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</si>
  <si>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</si>
  <si>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</si>
  <si>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</si>
  <si>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</si>
  <si>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</si>
  <si>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</si>
  <si>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</si>
  <si>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</si>
  <si>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</si>
  <si>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</si>
  <si>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</si>
  <si>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</si>
  <si>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</si>
  <si>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</si>
  <si>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</si>
  <si>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</si>
  <si>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</si>
  <si>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</si>
  <si>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</si>
  <si>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</si>
  <si>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</si>
  <si>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</si>
  <si>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</si>
  <si>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</si>
  <si>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</si>
  <si>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</si>
  <si>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</si>
  <si>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</si>
  <si>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</si>
  <si>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</si>
  <si>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</si>
  <si>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</si>
  <si>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</si>
  <si>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</si>
  <si>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</si>
  <si>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</si>
  <si>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</si>
  <si>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</si>
  <si>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</si>
  <si>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</si>
  <si>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</si>
  <si>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</si>
  <si>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</si>
  <si>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</si>
  <si>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</si>
  <si>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</si>
  <si>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</si>
  <si>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</si>
  <si>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</si>
  <si>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</si>
  <si>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</si>
  <si>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</si>
  <si>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</si>
  <si>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</si>
  <si>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</si>
  <si>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</si>
  <si>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</si>
  <si>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</si>
  <si>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</si>
  <si>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</si>
  <si>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</si>
  <si>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</si>
  <si>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</si>
  <si>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</si>
  <si>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</si>
  <si>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</si>
  <si>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</si>
  <si>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</si>
  <si>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</si>
  <si>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</si>
  <si>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</si>
  <si>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</si>
  <si>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</si>
  <si>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</si>
  <si>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</si>
  <si>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</si>
  <si>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</si>
  <si>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</si>
  <si>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</si>
  <si>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</si>
  <si>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</si>
  <si>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</si>
  <si>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</si>
  <si>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</si>
  <si>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</si>
  <si>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</si>
  <si>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</si>
  <si>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</si>
  <si>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</si>
  <si>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</si>
  <si>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</si>
  <si>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</si>
  <si>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</si>
  <si>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</si>
  <si>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</si>
  <si>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</si>
  <si>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</si>
  <si>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</si>
  <si>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</si>
  <si>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</si>
  <si>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</si>
  <si>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</si>
  <si>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</si>
  <si>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</si>
  <si>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</si>
  <si>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</si>
  <si>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</si>
  <si>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</si>
  <si>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</si>
  <si>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</si>
  <si>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</si>
  <si>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</si>
  <si>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</si>
  <si>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</si>
  <si>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</si>
  <si>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</si>
  <si>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</si>
  <si>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</si>
  <si>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</si>
  <si>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</si>
  <si>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</si>
  <si>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</si>
  <si>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</si>
  <si>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</si>
  <si>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</si>
  <si>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</si>
  <si>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</si>
  <si>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</si>
  <si>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</si>
  <si>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</si>
  <si>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</si>
  <si>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</si>
  <si>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</si>
  <si>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</si>
  <si>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</si>
  <si>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</si>
  <si>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</si>
  <si>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</si>
  <si>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</si>
  <si>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</si>
  <si>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</si>
  <si>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</si>
  <si>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</si>
  <si>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</si>
  <si>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</si>
  <si>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</si>
  <si>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</si>
  <si>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</si>
  <si>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</si>
  <si>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</si>
  <si>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</si>
  <si>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</si>
  <si>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</si>
  <si>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</si>
  <si>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</si>
  <si>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</si>
  <si>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</si>
  <si>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</si>
  <si>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</si>
  <si>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</si>
  <si>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</si>
  <si>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</si>
  <si>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</si>
  <si>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</si>
  <si>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</si>
  <si>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</si>
  <si>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</si>
  <si>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</si>
  <si>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</si>
  <si>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</si>
  <si>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</si>
  <si>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</si>
  <si>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</si>
  <si>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</si>
  <si>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</si>
  <si>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</si>
  <si>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</si>
  <si>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</si>
  <si>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</si>
  <si>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</si>
  <si>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</si>
  <si>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</si>
  <si>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</si>
  <si>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</si>
  <si>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</si>
  <si>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</si>
  <si>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</si>
  <si>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</si>
  <si>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</si>
  <si>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</si>
  <si>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</si>
  <si>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</si>
  <si>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</si>
  <si>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</si>
  <si>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</si>
  <si>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</si>
  <si>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</si>
  <si>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</si>
  <si>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</si>
  <si>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</si>
  <si>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</si>
  <si>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</si>
  <si>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</si>
  <si>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</si>
  <si>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</si>
  <si>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</si>
  <si>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</si>
  <si>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</si>
  <si>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</si>
  <si>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</si>
  <si>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</si>
  <si>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</si>
  <si>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</si>
  <si>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</si>
  <si>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</si>
  <si>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</si>
  <si>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</si>
  <si>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</si>
  <si>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</si>
  <si>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</si>
  <si>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</si>
  <si>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</si>
  <si>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</si>
  <si>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</si>
  <si>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</si>
  <si>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</si>
  <si>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</si>
  <si>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</si>
  <si>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</si>
  <si>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</si>
  <si>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</si>
  <si>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</si>
  <si>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</si>
  <si>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</si>
  <si>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</si>
  <si>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</si>
  <si>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</si>
  <si>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</si>
  <si>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</si>
  <si>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</si>
  <si>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</si>
  <si>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</si>
  <si>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</si>
  <si>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</si>
  <si>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</si>
  <si>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</si>
  <si>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</si>
  <si>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</si>
  <si>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</si>
  <si>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</si>
  <si>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</si>
  <si>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</si>
  <si>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</si>
  <si>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</si>
  <si>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</si>
  <si>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</si>
  <si>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</si>
  <si>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</si>
  <si>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</si>
  <si>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</si>
  <si>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</si>
  <si>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</si>
  <si>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</si>
  <si>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</si>
  <si>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</si>
  <si>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</si>
  <si>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</si>
  <si>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</si>
  <si>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</si>
  <si>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</si>
  <si>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</si>
  <si>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</si>
  <si>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</si>
  <si>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</si>
  <si>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</si>
  <si>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</si>
  <si>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</si>
  <si>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</si>
  <si>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</si>
  <si>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</si>
  <si>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</si>
  <si>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</si>
  <si>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</si>
  <si>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</si>
  <si>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</si>
  <si>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</si>
  <si>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</si>
  <si>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</si>
  <si>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</si>
  <si>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</si>
  <si>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</si>
  <si>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</si>
  <si>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</si>
  <si>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</si>
  <si>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</si>
  <si>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</si>
  <si>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</si>
  <si>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</si>
  <si>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</si>
  <si>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</si>
  <si>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</si>
  <si>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</si>
  <si>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</si>
  <si>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</si>
  <si>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</si>
  <si>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</si>
  <si>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</si>
  <si>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</si>
  <si>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</si>
  <si>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</si>
  <si>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</si>
  <si>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</si>
  <si>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</si>
  <si>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</si>
  <si>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</si>
  <si>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</si>
  <si>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</si>
  <si>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</si>
  <si>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</si>
  <si>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</si>
  <si>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</si>
  <si>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</si>
  <si>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</si>
  <si>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</si>
  <si>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</si>
  <si>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</si>
  <si>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</si>
  <si>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</si>
  <si>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</si>
  <si>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</si>
  <si>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</si>
  <si>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</si>
  <si>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</si>
  <si>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</si>
  <si>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</si>
  <si>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</si>
  <si>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</si>
  <si>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</si>
  <si>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</si>
  <si>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</si>
  <si>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</si>
  <si>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</si>
  <si>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</si>
  <si>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</si>
  <si>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</si>
  <si>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</si>
  <si>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</si>
  <si>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</si>
  <si>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</si>
  <si>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</si>
  <si>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</si>
  <si>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</si>
  <si>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</si>
  <si>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</si>
  <si>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</si>
  <si>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</si>
  <si>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</si>
  <si>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</si>
  <si>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</si>
  <si>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</si>
  <si>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</si>
  <si>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</si>
  <si>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</si>
  <si>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</si>
  <si>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</si>
  <si>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</si>
  <si>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</si>
  <si>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</si>
  <si>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</si>
  <si>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</si>
  <si>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</si>
  <si>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</si>
  <si>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</si>
  <si>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</si>
  <si>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</si>
  <si>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</si>
  <si>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</si>
  <si>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</si>
  <si>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</si>
  <si>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</si>
  <si>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</si>
  <si>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</si>
  <si>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</si>
  <si>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</si>
  <si>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</si>
  <si>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</si>
  <si>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</si>
  <si>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</si>
  <si>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</si>
  <si>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</si>
  <si>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</si>
  <si>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</si>
  <si>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</si>
  <si>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</si>
  <si>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</si>
  <si>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</si>
  <si>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</si>
  <si>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</si>
  <si>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</si>
  <si>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</si>
  <si>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</si>
  <si>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</si>
  <si>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</si>
  <si>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</si>
  <si>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</si>
  <si>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</si>
  <si>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</si>
  <si>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</si>
  <si>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</si>
  <si>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</si>
  <si>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</si>
  <si>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</si>
  <si>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</si>
  <si>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</si>
  <si>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</si>
  <si>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</si>
  <si>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</si>
  <si>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</si>
  <si>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</si>
  <si>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</si>
  <si>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</si>
  <si>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</si>
  <si>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</si>
  <si>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</si>
  <si>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</si>
  <si>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</si>
  <si>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</si>
  <si>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</si>
  <si>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</si>
  <si>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</si>
  <si>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</si>
  <si>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</si>
  <si>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</si>
  <si>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</si>
  <si>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</si>
  <si>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</si>
  <si>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</si>
  <si>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</si>
  <si>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</si>
  <si>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</si>
  <si>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</si>
  <si>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</si>
  <si>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</si>
  <si>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</si>
  <si>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</si>
  <si>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</si>
  <si>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</si>
  <si>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</si>
  <si>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</si>
  <si>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</si>
  <si>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</si>
  <si>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</si>
  <si>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</si>
  <si>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</si>
  <si>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</si>
  <si>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</si>
  <si>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</si>
  <si>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</si>
  <si>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</si>
  <si>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</si>
  <si>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</si>
  <si>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</si>
  <si>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</si>
  <si>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</si>
  <si>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</si>
  <si>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</si>
  <si>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</si>
  <si>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</si>
  <si>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</si>
  <si>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</si>
  <si>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</si>
  <si>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</si>
  <si>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</si>
  <si>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</si>
  <si>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</si>
  <si>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</si>
  <si>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</si>
  <si>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</si>
  <si>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</si>
  <si>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</si>
  <si>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</si>
  <si>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</si>
  <si>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</si>
  <si>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</si>
  <si>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</si>
  <si>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</si>
  <si>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</si>
  <si>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</si>
  <si>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</si>
  <si>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</si>
  <si>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</si>
  <si>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</si>
  <si>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</si>
  <si>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</si>
  <si>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</si>
  <si>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</si>
  <si>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</si>
  <si>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</si>
  <si>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</si>
  <si>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</si>
  <si>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</si>
  <si>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</si>
  <si>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</si>
  <si>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</si>
  <si>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</si>
  <si>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</si>
  <si>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</si>
  <si>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</si>
  <si>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</si>
  <si>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</si>
  <si>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</si>
  <si>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</si>
  <si>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</si>
  <si>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</si>
  <si>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</si>
  <si>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</si>
  <si>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</si>
  <si>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</si>
  <si>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</si>
  <si>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</si>
  <si>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</si>
  <si>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</si>
  <si>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</si>
  <si>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</si>
  <si>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</si>
  <si>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</si>
  <si>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</si>
  <si>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</si>
  <si>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</si>
  <si>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</si>
  <si>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</si>
  <si>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</si>
  <si>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</si>
  <si>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</si>
  <si>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</si>
  <si>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</si>
  <si>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</si>
  <si>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</si>
  <si>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</si>
  <si>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</si>
  <si>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</si>
  <si>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</si>
  <si>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</si>
  <si>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</si>
  <si>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</si>
  <si>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</si>
  <si>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</si>
  <si>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</si>
  <si>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</si>
  <si>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</si>
  <si>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</si>
  <si>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</si>
  <si>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</si>
  <si>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</si>
  <si>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</si>
  <si>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</si>
  <si>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</si>
  <si>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</si>
  <si>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</si>
  <si>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</si>
  <si>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</si>
  <si>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</si>
  <si>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</si>
  <si>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</si>
  <si>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</si>
  <si>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</si>
  <si>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</si>
  <si>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</si>
  <si>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</si>
  <si>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</si>
  <si>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</si>
  <si>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</si>
  <si>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</si>
  <si>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</si>
  <si>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</si>
  <si>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</si>
  <si>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</si>
  <si>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</si>
  <si>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</si>
  <si>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</si>
  <si>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</si>
  <si>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</si>
  <si>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</si>
  <si>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</si>
  <si>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</si>
  <si>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</si>
  <si>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</si>
  <si>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</si>
  <si>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</si>
  <si>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</si>
  <si>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</si>
  <si>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</si>
  <si>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</si>
  <si>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</si>
  <si>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</si>
  <si>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</si>
  <si>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</si>
  <si>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</si>
  <si>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</si>
  <si>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</si>
  <si>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</si>
  <si>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</si>
  <si>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</si>
  <si>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</si>
  <si>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</si>
  <si>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</si>
  <si>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</si>
  <si>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</si>
  <si>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</si>
  <si>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</si>
  <si>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</si>
  <si>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</si>
  <si>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</si>
  <si>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</si>
  <si>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</si>
  <si>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</si>
  <si>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</si>
  <si>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</si>
  <si>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</si>
  <si>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</si>
  <si>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</si>
  <si>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</si>
  <si>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</si>
  <si>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</si>
  <si>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</si>
  <si>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</si>
  <si>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</si>
  <si>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</si>
  <si>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</si>
  <si>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</si>
  <si>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</si>
  <si>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</si>
  <si>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</si>
  <si>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</si>
  <si>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</si>
  <si>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</si>
  <si>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</si>
  <si>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</si>
  <si>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</si>
  <si>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</si>
  <si>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</si>
  <si>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</si>
  <si>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</si>
  <si>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</si>
  <si>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</si>
  <si>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</si>
  <si>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</si>
  <si>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</si>
  <si>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</si>
  <si>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</si>
  <si>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</si>
  <si>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</si>
  <si>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</si>
  <si>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</si>
  <si>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</si>
  <si>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</si>
  <si>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</si>
  <si>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</si>
  <si>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</si>
  <si>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</si>
  <si>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</si>
  <si>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</si>
  <si>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</si>
  <si>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</si>
  <si>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</si>
  <si>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</si>
  <si>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</si>
  <si>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</si>
  <si>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</si>
  <si>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</si>
  <si>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</si>
  <si>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</si>
  <si>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</si>
  <si>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</si>
  <si>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</si>
  <si>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</si>
  <si>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</si>
  <si>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</si>
  <si>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</si>
  <si>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</si>
  <si>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</si>
  <si>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</si>
  <si>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</si>
  <si>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</si>
  <si>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</si>
  <si>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</si>
  <si>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</si>
  <si>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</si>
  <si>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</si>
  <si>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</si>
  <si>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</si>
  <si>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</si>
  <si>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</si>
  <si>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</si>
  <si>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</si>
  <si>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</si>
  <si>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</si>
  <si>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</si>
  <si>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</si>
  <si>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</si>
  <si>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</si>
  <si>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</si>
  <si>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</si>
  <si>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</si>
  <si>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</si>
  <si>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</si>
  <si>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</si>
  <si>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</si>
  <si>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</si>
  <si>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</si>
  <si>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</si>
  <si>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</si>
  <si>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</si>
  <si>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</si>
  <si>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</si>
  <si>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</si>
  <si>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</si>
  <si>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</si>
  <si>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</si>
  <si>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</si>
  <si>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</si>
  <si>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</si>
  <si>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</si>
  <si>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</si>
  <si>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</si>
  <si>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</si>
  <si>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</si>
  <si>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</si>
  <si>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</si>
  <si>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</si>
  <si>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</si>
  <si>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</si>
  <si>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</si>
  <si>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</si>
  <si>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</si>
  <si>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</si>
  <si>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</si>
  <si>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</si>
  <si>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</si>
  <si>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</si>
  <si>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</si>
  <si>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</si>
  <si>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</si>
  <si>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</si>
  <si>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</si>
  <si>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</si>
  <si>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</si>
  <si>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</si>
  <si>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</si>
  <si>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</si>
  <si>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</si>
  <si>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</si>
  <si>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</si>
  <si>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</si>
  <si>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</si>
  <si>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</si>
  <si>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</si>
  <si>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</si>
  <si>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</si>
  <si>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</si>
  <si>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</si>
  <si>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</si>
  <si>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</si>
  <si>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</si>
  <si>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</si>
  <si>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</si>
  <si>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</si>
  <si>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</si>
  <si>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</si>
  <si>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</si>
  <si>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</si>
  <si>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</si>
  <si>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</si>
  <si>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</si>
  <si>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</si>
  <si>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</si>
  <si>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</si>
  <si>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</si>
  <si>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</si>
  <si>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</si>
  <si>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</si>
  <si>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</si>
  <si>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</si>
  <si>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</si>
  <si>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</si>
  <si>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</si>
  <si>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</si>
  <si>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</si>
  <si>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</si>
  <si>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</si>
  <si>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</si>
  <si>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</si>
  <si>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</si>
  <si>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</si>
  <si>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</si>
  <si>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</si>
  <si>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</si>
  <si>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</si>
  <si>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</si>
  <si>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</si>
  <si>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</si>
  <si>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</si>
  <si>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</si>
  <si>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</si>
  <si>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</si>
  <si>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</si>
  <si>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</si>
  <si>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</si>
  <si>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</si>
  <si>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</si>
  <si>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</si>
  <si>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</si>
  <si>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</si>
  <si>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</si>
  <si>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</si>
  <si>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</si>
  <si>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</si>
  <si>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</si>
  <si>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</si>
  <si>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</si>
  <si>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</si>
  <si>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</si>
  <si>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</si>
  <si>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</si>
  <si>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</si>
  <si>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</si>
  <si>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</si>
  <si>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</si>
  <si>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</si>
  <si>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</si>
  <si>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</si>
  <si>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</si>
  <si>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</si>
  <si>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</si>
  <si>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</si>
  <si>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</si>
  <si>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</si>
  <si>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</si>
  <si>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</si>
  <si>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</si>
  <si>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</si>
  <si>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</si>
  <si>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</si>
  <si>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</si>
  <si>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</si>
  <si>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</si>
  <si>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</si>
  <si>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</si>
  <si>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</si>
  <si>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</si>
  <si>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</si>
  <si>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</si>
  <si>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</si>
  <si>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</si>
  <si>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</si>
  <si>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</si>
  <si>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</si>
  <si>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</si>
  <si>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</si>
  <si>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</si>
  <si>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</si>
  <si>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</si>
  <si>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</si>
  <si>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</si>
  <si>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</si>
  <si>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</si>
  <si>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</si>
  <si>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</si>
  <si>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</si>
  <si>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</si>
  <si>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</si>
  <si>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</si>
  <si>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</si>
  <si>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</si>
  <si>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</si>
  <si>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</si>
  <si>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</si>
  <si>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</si>
  <si>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</si>
  <si>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</si>
  <si>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</si>
  <si>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</si>
  <si>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</si>
  <si>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</si>
  <si>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</si>
  <si>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</si>
  <si>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</si>
  <si>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</si>
  <si>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</si>
  <si>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</si>
  <si>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</si>
  <si>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</si>
  <si>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</si>
  <si>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</si>
  <si>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</si>
  <si>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</si>
  <si>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</si>
  <si>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</si>
  <si>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</si>
  <si>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</si>
  <si>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</si>
  <si>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</si>
  <si>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</si>
  <si>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</si>
  <si>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</si>
  <si>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</si>
  <si>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</si>
  <si>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</si>
  <si>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</si>
  <si>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</si>
  <si>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</si>
  <si>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</si>
  <si>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</si>
  <si>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</si>
  <si>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</si>
  <si>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</si>
  <si>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</si>
  <si>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</si>
  <si>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</si>
  <si>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</si>
  <si>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</si>
  <si>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</si>
  <si>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</si>
  <si>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</si>
  <si>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</si>
  <si>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</si>
  <si>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</si>
  <si>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</si>
  <si>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</si>
  <si>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</si>
  <si>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</si>
  <si>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</si>
  <si>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</si>
  <si>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</si>
  <si>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</si>
  <si>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</si>
  <si>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</si>
  <si>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</si>
  <si>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</si>
  <si>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</si>
  <si>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</si>
  <si>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</si>
  <si>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</si>
  <si>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</si>
  <si>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</si>
  <si>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</si>
  <si>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</si>
  <si>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</si>
  <si>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</si>
  <si>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</si>
  <si>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</si>
  <si>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</si>
  <si>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</si>
  <si>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</si>
  <si>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</si>
  <si>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</si>
  <si>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</si>
  <si>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</si>
  <si>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</si>
  <si>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</si>
  <si>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</si>
  <si>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</si>
  <si>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</si>
  <si>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</si>
  <si>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</si>
  <si>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</si>
  <si>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</si>
  <si>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</si>
  <si>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</si>
  <si>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</si>
  <si>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</si>
  <si>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</si>
  <si>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</si>
  <si>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</si>
  <si>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</si>
  <si>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</si>
  <si>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</si>
  <si>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</si>
  <si>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</si>
  <si>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</si>
  <si>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</si>
  <si>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</si>
  <si>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</si>
  <si>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</si>
  <si>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</si>
  <si>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</si>
  <si>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</si>
  <si>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</si>
  <si>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</si>
  <si>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</si>
  <si>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</si>
  <si>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</si>
  <si>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</si>
  <si>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</si>
  <si>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</si>
  <si>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</si>
  <si>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</si>
  <si>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</si>
  <si>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</si>
  <si>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</si>
  <si>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</si>
  <si>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</si>
  <si>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</si>
  <si>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</si>
  <si>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</si>
  <si>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</si>
  <si>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</si>
  <si>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</si>
  <si>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</si>
  <si>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</si>
  <si>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</si>
  <si>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</si>
  <si>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</si>
  <si>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</si>
  <si>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</si>
  <si>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</si>
  <si>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</si>
  <si>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</si>
  <si>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</si>
  <si>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</si>
  <si>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</si>
  <si>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</si>
  <si>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</si>
  <si>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</si>
  <si>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</si>
  <si>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</si>
  <si>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</si>
  <si>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</si>
  <si>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</si>
  <si>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</si>
  <si>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</si>
  <si>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</si>
  <si>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</si>
  <si>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</si>
  <si>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</si>
  <si>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</si>
  <si>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</si>
  <si>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</si>
  <si>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</si>
  <si>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</si>
  <si>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</si>
  <si>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</si>
  <si>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</si>
  <si>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</si>
  <si>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</si>
  <si>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</si>
  <si>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</si>
  <si>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</si>
  <si>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</si>
  <si>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</si>
  <si>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</si>
  <si>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</si>
  <si>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</si>
  <si>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</si>
  <si>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</si>
  <si>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</si>
  <si>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</si>
  <si>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</si>
  <si>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</si>
  <si>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</si>
  <si>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</si>
  <si>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</si>
  <si>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</si>
  <si>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</si>
  <si>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</si>
  <si>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</si>
  <si>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</si>
  <si>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</si>
  <si>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</si>
  <si>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</si>
  <si>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</si>
  <si>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</si>
  <si>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</si>
  <si>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</si>
  <si>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</si>
  <si>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</si>
  <si>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</si>
  <si>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</si>
  <si>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</si>
  <si>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</si>
  <si>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</si>
  <si>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</si>
  <si>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</si>
  <si>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</si>
  <si>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</si>
  <si>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</si>
  <si>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</si>
  <si>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</si>
  <si>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</si>
  <si>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</si>
  <si>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</si>
  <si>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</si>
  <si>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</si>
  <si>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</si>
  <si>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</si>
  <si>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</si>
  <si>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</si>
  <si>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</si>
  <si>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</si>
  <si>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</si>
  <si>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</si>
  <si>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</si>
  <si>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</si>
  <si>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</si>
  <si>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</si>
  <si>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</si>
  <si>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</si>
  <si>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</si>
  <si>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</si>
  <si>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</si>
  <si>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</si>
  <si>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</si>
  <si>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</si>
  <si>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</si>
  <si>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</si>
  <si>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</si>
  <si>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</si>
  <si>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</si>
  <si>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</si>
  <si>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</si>
  <si>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</si>
  <si>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</si>
  <si>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</si>
  <si>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</si>
  <si>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</si>
  <si>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</si>
  <si>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</si>
  <si>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</si>
  <si>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</si>
  <si>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</si>
  <si>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</si>
  <si>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</si>
  <si>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</si>
  <si>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</si>
  <si>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</si>
  <si>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</si>
  <si>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</si>
  <si>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</si>
  <si>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</si>
  <si>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</si>
  <si>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</si>
  <si>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</si>
  <si>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</si>
  <si>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</si>
  <si>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</si>
  <si>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</si>
  <si>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</si>
  <si>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</si>
  <si>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</si>
  <si>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</si>
  <si>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</si>
  <si>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</si>
  <si>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</si>
  <si>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</si>
  <si>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</si>
  <si>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</si>
  <si>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</si>
  <si>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</si>
  <si>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</si>
  <si>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</si>
  <si>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</si>
  <si>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</si>
  <si>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</si>
  <si>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</si>
  <si>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</si>
  <si>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</si>
  <si>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</si>
  <si>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</si>
  <si>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</si>
  <si>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</si>
  <si>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</si>
  <si>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</si>
  <si>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</si>
  <si>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</si>
  <si>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</si>
  <si>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</si>
  <si>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</si>
  <si>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</si>
  <si>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</si>
  <si>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</si>
  <si>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</si>
  <si>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</si>
  <si>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</si>
  <si>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</si>
  <si>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</si>
  <si>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</si>
  <si>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</si>
  <si>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</si>
  <si>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</si>
  <si>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</si>
  <si>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</si>
  <si>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</si>
  <si>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</si>
  <si>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</si>
  <si>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</si>
  <si>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</si>
  <si>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</si>
  <si>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</si>
  <si>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</si>
  <si>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</si>
  <si>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</si>
  <si>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</si>
  <si>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</si>
  <si>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</si>
  <si>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</si>
  <si>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</si>
  <si>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</si>
  <si>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</si>
  <si>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</si>
  <si>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</si>
  <si>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</si>
  <si>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</si>
  <si>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</si>
  <si>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</si>
  <si>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</si>
  <si>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</si>
  <si>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</si>
  <si>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</si>
  <si>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</si>
  <si>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</si>
  <si>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</si>
  <si>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</si>
  <si>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</si>
  <si>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</si>
  <si>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</si>
  <si>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</si>
  <si>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</si>
  <si>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</si>
  <si>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</si>
  <si>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</si>
  <si>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</si>
  <si>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</si>
  <si>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</si>
  <si>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</si>
  <si>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</si>
  <si>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</si>
  <si>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</si>
  <si>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</si>
  <si>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</si>
  <si>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</si>
  <si>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</si>
  <si>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</si>
  <si>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</si>
  <si>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</si>
  <si>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</si>
  <si>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</si>
  <si>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</si>
  <si>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</si>
  <si>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</si>
  <si>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</si>
  <si>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</si>
  <si>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</si>
  <si>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</si>
  <si>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</si>
  <si>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</si>
  <si>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</si>
  <si>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</si>
  <si>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</si>
  <si>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</si>
  <si>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</si>
  <si>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</si>
  <si>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</si>
  <si>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</si>
  <si>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</si>
  <si>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</si>
  <si>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</si>
  <si>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</si>
  <si>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</si>
  <si>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</si>
  <si>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</si>
  <si>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</si>
  <si>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</si>
  <si>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</si>
  <si>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</si>
  <si>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</si>
  <si>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</si>
  <si>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</si>
  <si>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</si>
  <si>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</si>
  <si>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</si>
  <si>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</si>
  <si>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</si>
  <si>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</si>
  <si>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</si>
  <si>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</si>
  <si>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</si>
  <si>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</si>
  <si>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</si>
  <si>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</si>
  <si>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</si>
  <si>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</si>
  <si>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</si>
  <si>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</si>
  <si>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</si>
  <si>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</si>
  <si>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</si>
  <si>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</si>
  <si>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</si>
  <si>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</si>
  <si>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</si>
  <si>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</si>
  <si>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</si>
  <si>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</si>
  <si>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</si>
  <si>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</si>
  <si>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</si>
  <si>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</si>
  <si>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</si>
  <si>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</si>
  <si>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</si>
  <si>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</si>
  <si>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</si>
  <si>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</si>
  <si>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</si>
  <si>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</si>
  <si>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</si>
  <si>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</si>
  <si>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</si>
  <si>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</si>
  <si>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</si>
  <si>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</si>
  <si>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</si>
  <si>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</si>
  <si>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</si>
  <si>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</si>
  <si>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</si>
  <si>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</si>
  <si>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</si>
  <si>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</si>
  <si>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</si>
  <si>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</si>
  <si>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</si>
  <si>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</si>
  <si>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</si>
  <si>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</si>
  <si>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</si>
  <si>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</si>
  <si>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</si>
  <si>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</si>
  <si>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</si>
  <si>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</si>
  <si>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</si>
  <si>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</si>
  <si>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</si>
  <si>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</si>
  <si>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</si>
  <si>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</si>
  <si>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</si>
  <si>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</si>
  <si>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</si>
  <si>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</si>
  <si>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</si>
  <si>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</si>
  <si>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</si>
  <si>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</si>
  <si>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</si>
  <si>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</si>
  <si>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</si>
  <si>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</si>
  <si>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</si>
  <si>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</si>
  <si>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</si>
  <si>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</si>
  <si>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</si>
  <si>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</si>
  <si>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</si>
  <si>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</si>
  <si>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</si>
  <si>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</si>
  <si>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</si>
  <si>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</si>
  <si>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</si>
  <si>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</si>
  <si>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</si>
  <si>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</si>
  <si>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</si>
  <si>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</si>
  <si>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</si>
  <si>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</si>
  <si>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</si>
  <si>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</si>
  <si>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</si>
  <si>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</si>
  <si>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</si>
  <si>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</si>
  <si>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</si>
  <si>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</si>
  <si>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</si>
  <si>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</si>
  <si>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</si>
  <si>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</si>
  <si>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</si>
  <si>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</si>
  <si>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</si>
  <si>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</si>
  <si>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</si>
  <si>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</si>
  <si>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</si>
  <si>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</si>
  <si>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</si>
  <si>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</si>
  <si>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</si>
  <si>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</si>
  <si>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</si>
  <si>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</si>
  <si>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</si>
  <si>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</si>
  <si>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</si>
  <si>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</si>
  <si>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</si>
  <si>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</si>
  <si>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</si>
  <si>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</si>
  <si>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</si>
  <si>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</si>
  <si>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</si>
  <si>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</si>
  <si>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</si>
  <si>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</si>
  <si>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</si>
  <si>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</si>
  <si>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</si>
  <si>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</si>
  <si>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</si>
  <si>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</si>
  <si>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</si>
  <si>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</si>
  <si>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</si>
  <si>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</si>
  <si>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</si>
  <si>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</si>
  <si>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</si>
  <si>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</si>
  <si>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</si>
  <si>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</si>
  <si>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</si>
  <si>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</si>
  <si>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</si>
  <si>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</si>
  <si>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</si>
  <si>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</si>
  <si>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</si>
  <si>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</si>
  <si>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</si>
  <si>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</si>
  <si>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</si>
  <si>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</si>
  <si>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</si>
  <si>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</si>
  <si>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</si>
  <si>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</si>
  <si>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</si>
  <si>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</si>
  <si>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</si>
  <si>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</si>
  <si>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</si>
  <si>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</si>
  <si>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</si>
  <si>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</si>
  <si>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</si>
  <si>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</si>
  <si>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</si>
  <si>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</si>
  <si>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</si>
  <si>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</si>
  <si>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</si>
  <si>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</si>
  <si>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</si>
  <si>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</si>
  <si>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</si>
  <si>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</si>
  <si>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</si>
  <si>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</si>
  <si>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</si>
  <si>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</si>
  <si>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</si>
  <si>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</si>
  <si>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</si>
  <si>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</si>
  <si>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</si>
  <si>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</si>
  <si>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</si>
  <si>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</si>
  <si>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</si>
  <si>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</si>
  <si>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</si>
  <si>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</si>
  <si>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</si>
  <si>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</si>
  <si>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</si>
  <si>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</si>
  <si>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</si>
  <si>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</si>
  <si>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</si>
  <si>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</si>
  <si>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</si>
  <si>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</si>
  <si>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</si>
  <si>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</si>
  <si>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</si>
  <si>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</si>
  <si>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</si>
  <si>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</si>
  <si>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</si>
  <si>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</si>
  <si>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</si>
  <si>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</si>
  <si>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</si>
  <si>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</si>
  <si>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</si>
  <si>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</si>
  <si>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</si>
  <si>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</si>
  <si>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</si>
  <si>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</si>
  <si>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</si>
  <si>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</si>
  <si>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</si>
  <si>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</si>
  <si>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</si>
  <si>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</si>
  <si>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</si>
  <si>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</si>
  <si>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</si>
  <si>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</si>
  <si>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</si>
  <si>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</si>
  <si>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</si>
  <si>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</si>
  <si>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</si>
  <si>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</si>
  <si>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</si>
  <si>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</si>
  <si>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</si>
  <si>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</si>
  <si>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</si>
  <si>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</si>
  <si>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</si>
  <si>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</si>
  <si>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</si>
  <si>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</si>
  <si>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</si>
  <si>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</si>
  <si>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</si>
  <si>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</si>
  <si>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</si>
  <si>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</si>
  <si>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</si>
  <si>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</si>
  <si>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</si>
  <si>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</si>
  <si>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</si>
  <si>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</si>
  <si>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</si>
  <si>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</si>
  <si>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</si>
  <si>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</si>
  <si>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</si>
  <si>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</si>
  <si>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</si>
  <si>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</si>
  <si>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</si>
  <si>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</si>
  <si>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</si>
  <si>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</si>
  <si>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</si>
  <si>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</si>
  <si>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</si>
  <si>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</si>
  <si>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</si>
  <si>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</si>
  <si>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</si>
  <si>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</si>
  <si>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</si>
  <si>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</si>
  <si>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</si>
  <si>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</si>
  <si>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</si>
  <si>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</si>
  <si>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</si>
  <si>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</si>
  <si>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</si>
  <si>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</si>
  <si>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</si>
  <si>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</si>
  <si>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</si>
  <si>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</si>
  <si>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</si>
  <si>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</si>
  <si>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</si>
  <si>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</si>
  <si>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</si>
  <si>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</si>
  <si>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</si>
  <si>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</si>
  <si>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</si>
  <si>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</si>
  <si>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</si>
  <si>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</si>
  <si>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</si>
  <si>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</si>
  <si>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</si>
  <si>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</si>
  <si>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</si>
  <si>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</si>
  <si>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</si>
  <si>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</si>
  <si>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</si>
  <si>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</si>
  <si>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</si>
  <si>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</si>
  <si>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</si>
  <si>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</si>
  <si>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</si>
  <si>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</si>
  <si>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</si>
  <si>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</si>
  <si>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</si>
  <si>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</si>
  <si>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</si>
  <si>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</si>
  <si>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</si>
  <si>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</si>
  <si>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</si>
  <si>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</si>
  <si>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</si>
  <si>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</si>
  <si>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</si>
  <si>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</si>
  <si>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</si>
  <si>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</si>
  <si>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</si>
  <si>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</si>
  <si>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</si>
  <si>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</si>
  <si>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</si>
  <si>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</si>
  <si>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</si>
  <si>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</si>
  <si>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</si>
  <si>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</si>
  <si>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</si>
  <si>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</si>
  <si>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</si>
  <si>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</si>
  <si>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</si>
  <si>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</si>
  <si>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</si>
  <si>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</si>
  <si>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</si>
  <si>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</si>
  <si>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</si>
  <si>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</si>
  <si>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</si>
  <si>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</si>
  <si>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</si>
  <si>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</si>
  <si>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</si>
  <si>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</si>
  <si>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</si>
  <si>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</si>
  <si>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</si>
  <si>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</si>
  <si>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</si>
  <si>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</si>
  <si>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</si>
  <si>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</si>
  <si>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</si>
  <si>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</si>
  <si>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</si>
  <si>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</si>
  <si>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</si>
  <si>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</si>
  <si>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</si>
  <si>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</si>
  <si>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</si>
  <si>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</si>
  <si>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</si>
  <si>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</si>
  <si>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</si>
  <si>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</si>
  <si>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</si>
  <si>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</si>
  <si>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</si>
  <si>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</si>
  <si>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</si>
  <si>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</si>
  <si>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</si>
  <si>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</si>
  <si>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</si>
  <si>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</si>
  <si>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</si>
  <si>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</si>
  <si>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</si>
  <si>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</si>
  <si>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</si>
  <si>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</si>
  <si>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</si>
  <si>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</si>
  <si>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</si>
  <si>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</si>
  <si>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</si>
  <si>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</si>
  <si>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</si>
  <si>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</si>
  <si>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</si>
  <si>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</si>
  <si>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</si>
  <si>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</si>
  <si>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</si>
  <si>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</si>
  <si>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</si>
  <si>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</si>
  <si>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</si>
  <si>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</si>
  <si>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</si>
  <si>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</si>
  <si>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</si>
  <si>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</si>
  <si>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</si>
  <si>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</si>
  <si>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</si>
  <si>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</si>
  <si>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</si>
  <si>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</si>
  <si>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</si>
  <si>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</si>
  <si>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</si>
  <si>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</si>
  <si>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</si>
  <si>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</si>
  <si>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</si>
  <si>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</si>
  <si>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</si>
  <si>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</si>
  <si>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</si>
  <si>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</si>
  <si>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</si>
  <si>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</si>
  <si>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</si>
  <si>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</si>
  <si>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</si>
  <si>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</si>
  <si>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</si>
  <si>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</si>
  <si>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</si>
  <si>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</si>
  <si>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</si>
  <si>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</si>
  <si>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</si>
  <si>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</si>
  <si>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</si>
  <si>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</si>
  <si>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</si>
  <si>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</si>
  <si>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</si>
  <si>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</si>
  <si>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</si>
  <si>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</si>
  <si>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</si>
  <si>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</si>
  <si>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</si>
  <si>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</si>
  <si>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</si>
  <si>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</si>
  <si>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</si>
  <si>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</si>
  <si>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</si>
  <si>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</si>
  <si>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</si>
  <si>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</si>
  <si>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</si>
  <si>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</si>
  <si>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</si>
  <si>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</si>
  <si>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</si>
  <si>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</si>
  <si>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</si>
  <si>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</si>
  <si>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</si>
  <si>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</si>
  <si>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</si>
  <si>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</si>
  <si>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</si>
  <si>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</si>
  <si>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</si>
  <si>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</si>
  <si>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</si>
  <si>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</si>
  <si>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</si>
  <si>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</si>
  <si>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</si>
  <si>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</si>
  <si>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</si>
  <si>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</si>
  <si>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</si>
  <si>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</si>
  <si>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</si>
  <si>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</si>
  <si>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</si>
  <si>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</si>
  <si>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</si>
  <si>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</si>
  <si>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</si>
  <si>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</si>
  <si>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</si>
  <si>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</si>
  <si>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</si>
  <si>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</si>
  <si>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</si>
  <si>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</si>
  <si>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</si>
  <si>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</si>
  <si>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</si>
  <si>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</si>
  <si>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</si>
  <si>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</si>
  <si>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</si>
  <si>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</si>
  <si>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</si>
  <si>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</si>
  <si>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</si>
  <si>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</si>
  <si>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</si>
  <si>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</si>
  <si>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</si>
  <si>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</si>
  <si>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</si>
  <si>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</si>
  <si>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</si>
  <si>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</si>
  <si>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</si>
  <si>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</si>
  <si>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</si>
  <si>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</si>
  <si>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</si>
  <si>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</si>
  <si>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</si>
  <si>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</si>
  <si>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</si>
  <si>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</si>
  <si>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</si>
  <si>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</si>
  <si>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</si>
  <si>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</si>
  <si>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</si>
  <si>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</si>
  <si>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</si>
  <si>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</si>
  <si>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</si>
  <si>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</si>
  <si>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</si>
  <si>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</si>
  <si>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</si>
  <si>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</si>
  <si>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</si>
  <si>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</si>
  <si>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</si>
  <si>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</si>
  <si>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</si>
  <si>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</si>
  <si>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</si>
  <si>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</si>
  <si>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</si>
  <si>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</si>
  <si>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</si>
  <si>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</si>
  <si>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</si>
  <si>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</si>
  <si>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</si>
  <si>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</si>
  <si>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</si>
  <si>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</si>
  <si>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</si>
  <si>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</si>
  <si>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</si>
  <si>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</si>
  <si>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</si>
  <si>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</si>
  <si>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</si>
  <si>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</si>
  <si>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</si>
  <si>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</si>
  <si>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</si>
  <si>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</si>
  <si>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</si>
  <si>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</si>
  <si>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</si>
  <si>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</si>
  <si>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</si>
  <si>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</si>
  <si>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</si>
  <si>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</si>
  <si>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</si>
  <si>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</si>
  <si>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</si>
  <si>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</si>
  <si>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</si>
  <si>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</si>
  <si>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</si>
  <si>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</si>
  <si>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</si>
  <si>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</si>
  <si>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</si>
  <si>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</si>
  <si>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</si>
  <si>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</si>
  <si>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</si>
  <si>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</si>
  <si>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</si>
  <si>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</si>
  <si>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</si>
  <si>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</si>
  <si>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</si>
  <si>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</si>
  <si>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</si>
  <si>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</si>
  <si>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</si>
  <si>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</si>
  <si>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</si>
  <si>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</si>
  <si>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</si>
  <si>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</si>
  <si>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</si>
  <si>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</si>
  <si>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</si>
  <si>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</si>
  <si>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</si>
  <si>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</si>
  <si>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</si>
  <si>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</si>
  <si>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</si>
  <si>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</si>
  <si>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</si>
  <si>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</si>
  <si>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</si>
  <si>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</si>
  <si>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</si>
  <si>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</si>
  <si>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</si>
  <si>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</si>
  <si>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</si>
  <si>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</si>
  <si>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</si>
  <si>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</si>
  <si>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</si>
  <si>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</si>
  <si>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</si>
  <si>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</si>
  <si>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</si>
  <si>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</si>
  <si>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</si>
  <si>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</si>
  <si>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</si>
  <si>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</si>
  <si>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</si>
  <si>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</si>
  <si>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</si>
  <si>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</si>
  <si>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</si>
  <si>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</si>
  <si>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</si>
  <si>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</si>
  <si>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</si>
  <si>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</si>
  <si>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</si>
  <si>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</si>
  <si>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</si>
  <si>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</si>
  <si>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</si>
  <si>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</si>
  <si>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</si>
  <si>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</si>
  <si>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</si>
  <si>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</si>
  <si>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</si>
  <si>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</si>
  <si>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</si>
  <si>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</si>
  <si>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</si>
  <si>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</si>
  <si>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</si>
  <si>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</si>
  <si>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</si>
  <si>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</si>
  <si>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</si>
  <si>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</si>
  <si>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</si>
  <si>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</si>
  <si>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</si>
  <si>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</si>
  <si>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</si>
  <si>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</si>
  <si>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</si>
  <si>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</si>
  <si>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</si>
  <si>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</si>
  <si>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</si>
  <si>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</si>
  <si>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</si>
  <si>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</si>
  <si>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</si>
  <si>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</si>
  <si>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</si>
  <si>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</si>
  <si>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</si>
  <si>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</si>
  <si>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</si>
  <si>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</si>
  <si>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</si>
  <si>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</si>
  <si>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</si>
  <si>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</si>
  <si>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</si>
  <si>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</si>
  <si>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</si>
  <si>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</si>
  <si>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</si>
  <si>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</si>
  <si>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</si>
  <si>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</si>
  <si>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</si>
  <si>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</si>
  <si>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</si>
  <si>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</si>
  <si>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</si>
  <si>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</si>
  <si>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</si>
  <si>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</si>
  <si>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</si>
  <si>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</si>
  <si>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</si>
  <si>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</si>
  <si>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</si>
  <si>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</si>
  <si>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</si>
  <si>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</si>
  <si>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</si>
  <si>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</si>
  <si>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</si>
  <si>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</si>
  <si>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</si>
  <si>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</si>
  <si>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</si>
  <si>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</si>
  <si>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</si>
  <si>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</si>
  <si>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</si>
  <si>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</si>
  <si>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</si>
  <si>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</si>
  <si>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</si>
  <si>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</si>
  <si>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</si>
  <si>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</si>
  <si>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</si>
  <si>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</si>
  <si>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</si>
  <si>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</si>
  <si>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</si>
  <si>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</si>
  <si>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</si>
  <si>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</si>
  <si>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</si>
  <si>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</si>
  <si>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</si>
  <si>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</si>
  <si>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</si>
  <si>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</si>
  <si>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</si>
  <si>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</si>
  <si>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</si>
  <si>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</si>
  <si>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</si>
  <si>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</si>
  <si>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</si>
  <si>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</si>
  <si>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</si>
  <si>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</si>
  <si>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</si>
  <si>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</si>
  <si>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</si>
  <si>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</si>
  <si>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</si>
  <si>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</si>
  <si>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</si>
  <si>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</si>
  <si>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</si>
  <si>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</si>
  <si>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</si>
  <si>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</si>
  <si>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</si>
  <si>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</si>
  <si>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</si>
  <si>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</si>
  <si>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</si>
  <si>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</si>
  <si>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</si>
  <si>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</si>
  <si>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</si>
  <si>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</si>
  <si>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</si>
  <si>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</si>
  <si>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</si>
  <si>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</si>
  <si>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</si>
  <si>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</si>
  <si>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</si>
  <si>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</si>
  <si>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</si>
  <si>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</si>
  <si>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</si>
  <si>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</si>
  <si>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</si>
  <si>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</si>
  <si>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</si>
  <si>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</si>
  <si>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</si>
  <si>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</si>
  <si>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</si>
  <si>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</si>
  <si>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</si>
  <si>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</si>
  <si>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</si>
  <si>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</si>
  <si>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</si>
  <si>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</si>
  <si>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</si>
  <si>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</si>
  <si>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</si>
  <si>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</si>
  <si>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</si>
  <si>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</si>
  <si>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</si>
  <si>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</si>
  <si>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</si>
  <si>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</si>
  <si>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</si>
  <si>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</si>
  <si>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</si>
  <si>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</si>
  <si>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</si>
  <si>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</si>
  <si>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</si>
  <si>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</si>
  <si>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</si>
  <si>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</si>
  <si>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</si>
  <si>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</si>
  <si>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</si>
  <si>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</si>
  <si>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</si>
  <si>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</si>
  <si>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</si>
  <si>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</si>
  <si>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</si>
  <si>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</si>
  <si>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</si>
  <si>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</si>
  <si>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</si>
  <si>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</si>
  <si>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</si>
  <si>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</si>
  <si>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</si>
  <si>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</si>
  <si>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</si>
  <si>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</si>
  <si>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</si>
  <si>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</si>
  <si>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</si>
  <si>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</si>
  <si>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</si>
  <si>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</si>
  <si>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</si>
  <si>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</si>
  <si>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</si>
  <si>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</si>
  <si>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</si>
  <si>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</si>
  <si>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</si>
  <si>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</si>
  <si>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</si>
  <si>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</si>
  <si>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</si>
  <si>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</si>
  <si>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</si>
  <si>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</si>
  <si>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</si>
  <si>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</si>
  <si>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</si>
  <si>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</si>
  <si>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</si>
  <si>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</si>
  <si>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</si>
  <si>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</si>
  <si>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</si>
  <si>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</si>
  <si>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</si>
  <si>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</si>
  <si>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</si>
  <si>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</si>
  <si>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</si>
  <si>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</si>
  <si>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</si>
  <si>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</si>
  <si>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</si>
  <si>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</si>
  <si>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</si>
  <si>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</si>
  <si>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</si>
  <si>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</si>
  <si>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</si>
  <si>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</si>
  <si>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</si>
  <si>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</si>
  <si>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</si>
  <si>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</si>
  <si>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</si>
  <si>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</si>
  <si>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</si>
  <si>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</si>
  <si>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</si>
  <si>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</si>
  <si>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</si>
  <si>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</si>
  <si>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</si>
  <si>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</si>
  <si>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</si>
  <si>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</si>
  <si>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</si>
  <si>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</si>
  <si>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</si>
  <si>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</si>
  <si>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</si>
  <si>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</si>
  <si>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</si>
  <si>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</si>
  <si>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</si>
  <si>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</si>
  <si>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</si>
  <si>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</si>
  <si>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</si>
  <si>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</si>
  <si>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</si>
  <si>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</si>
  <si>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</si>
  <si>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</si>
  <si>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</si>
  <si>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</si>
  <si>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</si>
  <si>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</si>
  <si>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</si>
  <si>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</si>
  <si>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</si>
  <si>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</si>
  <si>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</si>
  <si>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</si>
  <si>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</si>
  <si>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</si>
  <si>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</si>
  <si>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</si>
  <si>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</si>
  <si>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</si>
  <si>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</si>
  <si>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</si>
  <si>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</si>
  <si>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</si>
  <si>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</si>
  <si>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</si>
  <si>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</si>
  <si>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</si>
  <si>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</si>
  <si>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</si>
  <si>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</si>
  <si>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</si>
  <si>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</si>
  <si>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</si>
  <si>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</si>
  <si>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</si>
  <si>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</si>
  <si>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</si>
  <si>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</si>
  <si>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</si>
  <si>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</si>
  <si>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</si>
  <si>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</si>
  <si>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</si>
  <si>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</si>
  <si>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</si>
  <si>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</si>
  <si>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</si>
  <si>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</si>
  <si>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</si>
  <si>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</si>
  <si>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</si>
  <si>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</si>
  <si>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</si>
  <si>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</si>
  <si>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</si>
  <si>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</si>
  <si>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</si>
  <si>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</si>
  <si>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</si>
  <si>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</si>
  <si>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</si>
  <si>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</si>
  <si>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</si>
  <si>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</si>
  <si>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</si>
  <si>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</si>
  <si>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</si>
  <si>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</si>
  <si>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</si>
  <si>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</si>
  <si>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</si>
  <si>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</si>
  <si>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</si>
  <si>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</si>
  <si>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</si>
  <si>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</si>
  <si>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</si>
  <si>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</si>
  <si>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</si>
  <si>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</si>
  <si>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</si>
  <si>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</si>
  <si>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</si>
  <si>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</si>
  <si>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</si>
  <si>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</si>
  <si>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</si>
  <si>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</si>
  <si>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</si>
  <si>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</si>
  <si>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</si>
  <si>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</si>
  <si>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</si>
  <si>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</si>
  <si>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</si>
  <si>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</si>
  <si>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</si>
  <si>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</si>
  <si>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</si>
  <si>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</si>
  <si>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</si>
  <si>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</si>
  <si>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</si>
  <si>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</si>
  <si>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</si>
  <si>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</si>
  <si>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</si>
  <si>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</si>
  <si>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</si>
  <si>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</si>
  <si>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</si>
  <si>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</si>
  <si>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</si>
  <si>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</si>
  <si>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</si>
  <si>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</si>
  <si>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</si>
  <si>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</si>
  <si>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</si>
  <si>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</si>
  <si>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</si>
  <si>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</si>
  <si>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</si>
  <si>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</si>
  <si>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</si>
  <si>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</si>
  <si>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</si>
  <si>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</si>
  <si>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</si>
  <si>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</si>
  <si>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</si>
  <si>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</si>
  <si>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</si>
  <si>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</si>
  <si>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</si>
  <si>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</si>
  <si>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</si>
  <si>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</si>
  <si>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</si>
  <si>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</si>
  <si>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</si>
  <si>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</si>
  <si>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</si>
  <si>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</si>
  <si>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</si>
  <si>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</si>
  <si>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</si>
  <si>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</si>
  <si>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</si>
  <si>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</si>
  <si>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</si>
  <si>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</si>
  <si>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</si>
  <si>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</si>
  <si>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</si>
  <si>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</si>
  <si>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</si>
  <si>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</si>
  <si>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</si>
  <si>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</si>
  <si>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</si>
  <si>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</si>
  <si>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</si>
  <si>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</si>
  <si>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</si>
  <si>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</si>
  <si>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</si>
  <si>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</si>
  <si>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</si>
  <si>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</si>
  <si>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</si>
  <si>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</si>
  <si>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</si>
  <si>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</si>
  <si>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</si>
  <si>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</si>
  <si>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</si>
  <si>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</si>
  <si>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</si>
  <si>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</si>
  <si>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</si>
  <si>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</si>
  <si>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</si>
  <si>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</si>
  <si>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</si>
  <si>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</si>
  <si>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</si>
  <si>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</si>
  <si>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</si>
  <si>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</si>
  <si>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</si>
  <si>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</si>
  <si>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</si>
  <si>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</si>
  <si>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</si>
  <si>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</si>
  <si>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</si>
  <si>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</si>
  <si>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</si>
  <si>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</si>
  <si>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</si>
  <si>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</si>
  <si>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</si>
  <si>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</si>
  <si>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</si>
  <si>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</si>
  <si>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</si>
  <si>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</si>
  <si>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</si>
  <si>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</si>
  <si>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</si>
  <si>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</si>
  <si>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</si>
  <si>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</si>
  <si>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</si>
  <si>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</si>
  <si>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</si>
  <si>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</si>
  <si>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</si>
  <si>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</si>
  <si>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</si>
  <si>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</si>
  <si>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</si>
  <si>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</si>
  <si>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</si>
  <si>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</si>
  <si>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</si>
  <si>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</si>
  <si>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</si>
  <si>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</si>
  <si>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</si>
  <si>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</si>
  <si>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</si>
  <si>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</si>
  <si>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</si>
  <si>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</si>
  <si>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</si>
  <si>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</si>
  <si>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</si>
  <si>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</si>
  <si>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</si>
  <si>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</si>
  <si>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</si>
  <si>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</si>
  <si>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</si>
  <si>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</si>
  <si>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</si>
  <si>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</si>
  <si>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</si>
  <si>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</si>
  <si>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</si>
  <si>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</si>
  <si>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</si>
  <si>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</si>
  <si>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</si>
  <si>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</si>
  <si>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</si>
  <si>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</si>
  <si>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</si>
  <si>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</si>
  <si>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</si>
  <si>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</si>
  <si>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</si>
  <si>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</si>
  <si>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</si>
  <si>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</si>
  <si>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</si>
  <si>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</si>
  <si>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</si>
  <si>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</si>
  <si>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</si>
  <si>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</si>
  <si>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</si>
  <si>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</si>
  <si>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</si>
  <si>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</si>
  <si>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</si>
  <si>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</si>
  <si>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</si>
  <si>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</si>
  <si>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</si>
  <si>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</si>
  <si>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</si>
  <si>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</si>
  <si>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</si>
  <si>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</si>
  <si>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</si>
  <si>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</si>
  <si>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</si>
  <si>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</si>
  <si>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</si>
  <si>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</si>
  <si>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</si>
  <si>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</si>
  <si>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</si>
  <si>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</si>
  <si>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</si>
  <si>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</si>
  <si>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</si>
  <si>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</si>
  <si>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</si>
  <si>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</si>
  <si>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</si>
  <si>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</si>
  <si>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</si>
  <si>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</si>
  <si>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</si>
  <si>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</si>
  <si>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</si>
  <si>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</si>
  <si>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</si>
  <si>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</si>
  <si>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</si>
  <si>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</si>
  <si>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</si>
  <si>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</si>
  <si>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</si>
  <si>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</si>
  <si>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</si>
  <si>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</si>
  <si>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</si>
  <si>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</si>
  <si>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</si>
  <si>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</si>
  <si>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</si>
  <si>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</si>
  <si>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</si>
  <si>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</si>
  <si>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</si>
  <si>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</si>
  <si>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</si>
  <si>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</si>
  <si>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</si>
  <si>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</si>
  <si>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</si>
  <si>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</si>
  <si>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</si>
  <si>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</si>
  <si>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</si>
  <si>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</si>
  <si>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</si>
  <si>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</si>
  <si>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</si>
  <si>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</si>
  <si>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</si>
  <si>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</si>
  <si>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</si>
  <si>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</si>
  <si>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</si>
  <si>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</si>
  <si>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</si>
  <si>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</si>
  <si>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</si>
  <si>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</si>
  <si>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</si>
  <si>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</si>
  <si>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</si>
  <si>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</si>
  <si>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</si>
  <si>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</si>
  <si>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</si>
  <si>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</si>
  <si>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</si>
  <si>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</si>
  <si>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</si>
  <si>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</si>
  <si>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</si>
  <si>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</si>
  <si>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</si>
  <si>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</si>
  <si>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</si>
  <si>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</si>
  <si>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</si>
  <si>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</si>
  <si>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</si>
  <si>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</si>
  <si>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</si>
  <si>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</si>
  <si>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</si>
  <si>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</si>
  <si>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</si>
  <si>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</si>
  <si>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</si>
  <si>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</si>
  <si>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</si>
  <si>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</si>
  <si>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</si>
  <si>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</si>
  <si>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</si>
  <si>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</si>
  <si>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</si>
  <si>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</si>
  <si>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</si>
  <si>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</si>
  <si>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</si>
  <si>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</si>
  <si>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</si>
  <si>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</si>
  <si>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</si>
  <si>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</si>
  <si>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</si>
  <si>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</si>
  <si>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</si>
  <si>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</si>
  <si>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</si>
  <si>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</si>
  <si>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</si>
  <si>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</si>
  <si>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</si>
  <si>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</si>
  <si>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</si>
  <si>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</si>
  <si>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</si>
  <si>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</si>
  <si>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</si>
  <si>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</si>
  <si>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</si>
  <si>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</si>
  <si>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</si>
  <si>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</si>
  <si>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</si>
  <si>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</si>
  <si>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</si>
  <si>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</si>
  <si>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</si>
  <si>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</si>
  <si>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</si>
  <si>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</si>
  <si>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</si>
  <si>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</si>
  <si>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</si>
  <si>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</si>
  <si>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</si>
  <si>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</si>
  <si>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</si>
  <si>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</si>
  <si>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</si>
  <si>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</si>
  <si>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</si>
  <si>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</si>
  <si>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</si>
  <si>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</si>
  <si>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</si>
  <si>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</si>
  <si>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</si>
  <si>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</si>
  <si>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</si>
  <si>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</si>
  <si>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</si>
  <si>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</si>
  <si>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</si>
  <si>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</si>
  <si>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</si>
  <si>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</si>
  <si>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</si>
  <si>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</si>
  <si>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</si>
  <si>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</si>
  <si>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</si>
  <si>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</si>
  <si>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</si>
  <si>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</si>
  <si>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</si>
  <si>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</si>
  <si>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</si>
  <si>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</si>
  <si>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</si>
  <si>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</si>
  <si>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</si>
  <si>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</si>
  <si>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</si>
  <si>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</si>
  <si>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</si>
  <si>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</si>
  <si>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</si>
  <si>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</si>
  <si>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</si>
  <si>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</si>
  <si>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</si>
  <si>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</si>
  <si>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</si>
  <si>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</si>
  <si>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</si>
  <si>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</si>
  <si>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</si>
  <si>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</si>
  <si>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</si>
  <si>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</si>
  <si>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</si>
  <si>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</si>
  <si>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</si>
  <si>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</si>
  <si>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</si>
  <si>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</si>
  <si>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</si>
  <si>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</si>
  <si>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</si>
  <si>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</si>
  <si>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</si>
  <si>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</si>
  <si>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</si>
  <si>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</si>
  <si>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</si>
  <si>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</si>
  <si>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</si>
  <si>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</si>
  <si>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</si>
  <si>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</si>
  <si>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</si>
  <si>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</si>
  <si>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</si>
  <si>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</si>
  <si>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</si>
  <si>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</si>
  <si>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</si>
  <si>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</si>
  <si>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</si>
  <si>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</si>
  <si>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</si>
  <si>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</si>
  <si>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</si>
  <si>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</si>
  <si>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</si>
  <si>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</si>
  <si>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</si>
  <si>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</si>
  <si>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</si>
  <si>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</si>
  <si>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</si>
  <si>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</si>
  <si>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</si>
  <si>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</si>
  <si>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</si>
  <si>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</si>
  <si>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</si>
  <si>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</si>
  <si>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</si>
  <si>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</si>
  <si>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</si>
  <si>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</si>
  <si>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</si>
  <si>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</si>
  <si>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</si>
  <si>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</si>
  <si>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</si>
  <si>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</si>
  <si>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</si>
  <si>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</si>
  <si>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</si>
  <si>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</si>
  <si>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</si>
  <si>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</si>
  <si>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</si>
  <si>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</si>
  <si>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</si>
  <si>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</si>
  <si>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</si>
  <si>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</si>
  <si>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</si>
  <si>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</si>
  <si>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</si>
  <si>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</si>
  <si>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</si>
  <si>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</si>
  <si>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</si>
  <si>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</si>
  <si>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</si>
  <si>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</si>
  <si>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</si>
  <si>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</si>
  <si>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</si>
  <si>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</si>
  <si>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</si>
  <si>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</si>
  <si>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</si>
  <si>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</si>
  <si>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</si>
  <si>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</si>
  <si>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</si>
  <si>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</si>
  <si>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</si>
  <si>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</si>
  <si>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</si>
  <si>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</si>
  <si>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</si>
  <si>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</si>
  <si>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</si>
  <si>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</si>
  <si>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</si>
  <si>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</si>
  <si>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</si>
  <si>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</si>
  <si>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</si>
  <si>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</si>
  <si>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</si>
  <si>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</si>
  <si>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</si>
  <si>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</si>
  <si>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</si>
  <si>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</si>
  <si>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</si>
  <si>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</si>
  <si>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</si>
  <si>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</si>
  <si>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</si>
  <si>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</si>
  <si>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</si>
  <si>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</si>
  <si>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</si>
  <si>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</si>
  <si>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</si>
  <si>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</si>
  <si>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</si>
  <si>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</si>
  <si>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</si>
  <si>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</si>
  <si>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</si>
  <si>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</si>
  <si>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</si>
  <si>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</si>
  <si>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</si>
  <si>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</si>
  <si>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</si>
  <si>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</si>
  <si>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</si>
  <si>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</si>
  <si>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</si>
  <si>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</si>
  <si>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</si>
  <si>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</si>
  <si>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</si>
  <si>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</si>
  <si>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</si>
  <si>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</si>
  <si>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</si>
  <si>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</si>
  <si>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</si>
  <si>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</si>
  <si>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</si>
  <si>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</si>
  <si>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</si>
  <si>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</si>
  <si>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</si>
  <si>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</si>
  <si>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</si>
  <si>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</si>
  <si>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</si>
  <si>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</si>
  <si>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</si>
  <si>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</si>
  <si>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</si>
  <si>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</si>
  <si>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</si>
  <si>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</si>
  <si>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</si>
  <si>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</si>
  <si>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</si>
  <si>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</si>
  <si>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</si>
  <si>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</si>
  <si>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</si>
  <si>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</si>
  <si>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</si>
  <si>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</si>
  <si>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</si>
  <si>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</si>
  <si>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</si>
  <si>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</si>
  <si>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</si>
  <si>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</si>
  <si>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</si>
  <si>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</si>
  <si>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</si>
  <si>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</si>
  <si>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</si>
  <si>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</si>
  <si>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</si>
  <si>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</si>
  <si>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</si>
  <si>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</si>
  <si>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</si>
  <si>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</si>
  <si>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</si>
  <si>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</si>
  <si>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</si>
  <si>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</si>
  <si>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</si>
  <si>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</si>
  <si>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</si>
  <si>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</si>
  <si>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</si>
  <si>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</si>
  <si>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</si>
  <si>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</si>
  <si>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</si>
  <si>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</si>
  <si>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</si>
  <si>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</si>
  <si>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</si>
  <si>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</si>
  <si>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</si>
  <si>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</si>
  <si>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</si>
  <si>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</si>
  <si>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</si>
  <si>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</si>
  <si>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</si>
  <si>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</si>
  <si>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</si>
  <si>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</si>
  <si>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</si>
  <si>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</si>
  <si>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</si>
  <si>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</si>
  <si>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</si>
  <si>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</si>
  <si>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</si>
  <si>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</si>
  <si>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</si>
  <si>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</si>
  <si>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</si>
  <si>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</si>
  <si>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</si>
  <si>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</si>
  <si>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</si>
  <si>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</si>
  <si>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</si>
  <si>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</si>
  <si>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</si>
  <si>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</si>
  <si>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</si>
  <si>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</si>
  <si>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</si>
  <si>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</si>
  <si>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</si>
  <si>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</si>
  <si>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</si>
  <si>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</si>
  <si>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</si>
  <si>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</si>
  <si>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</si>
  <si>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</si>
  <si>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</si>
  <si>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</si>
  <si>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</si>
  <si>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</si>
  <si>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</si>
  <si>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</si>
  <si>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</si>
  <si>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</si>
  <si>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</si>
  <si>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</si>
  <si>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</si>
  <si>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</si>
  <si>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</si>
  <si>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</si>
  <si>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</si>
  <si>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</si>
  <si>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</si>
  <si>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</si>
  <si>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</si>
  <si>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</si>
  <si>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</si>
  <si>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</si>
  <si>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</si>
  <si>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</si>
  <si>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</si>
  <si>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</si>
  <si>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</si>
  <si>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</si>
  <si>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</si>
  <si>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</si>
  <si>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</si>
  <si>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</si>
  <si>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</si>
  <si>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</si>
  <si>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</si>
  <si>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</si>
  <si>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</si>
  <si>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</si>
  <si>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</si>
  <si>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</si>
  <si>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</si>
  <si>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</si>
  <si>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</si>
  <si>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</si>
  <si>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</si>
  <si>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</si>
  <si>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</si>
  <si>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</si>
  <si>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</si>
  <si>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</si>
  <si>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</si>
  <si>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</si>
  <si>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</si>
  <si>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</si>
  <si>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</si>
  <si>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</si>
  <si>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</si>
  <si>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</si>
  <si>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</si>
  <si>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</si>
  <si>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</si>
  <si>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</si>
  <si>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</si>
  <si>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</si>
  <si>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</si>
  <si>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</si>
  <si>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</si>
  <si>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</si>
  <si>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</si>
  <si>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</si>
  <si>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</si>
  <si>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</si>
  <si>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</si>
  <si>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</si>
  <si>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</si>
  <si>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</si>
  <si>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</si>
  <si>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</si>
  <si>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</si>
  <si>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</si>
  <si>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</si>
  <si>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</si>
  <si>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</si>
  <si>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</si>
  <si>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</si>
  <si>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</si>
  <si>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</si>
  <si>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</si>
  <si>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</si>
  <si>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</si>
  <si>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</si>
  <si>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</si>
  <si>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</si>
  <si>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</si>
  <si>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</si>
  <si>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</si>
  <si>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</si>
  <si>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</si>
  <si>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</si>
  <si>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</si>
  <si>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</si>
  <si>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</si>
  <si>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</si>
  <si>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</si>
  <si>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</si>
  <si>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</si>
  <si>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</si>
  <si>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</si>
  <si>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</si>
  <si>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</si>
  <si>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</si>
  <si>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</si>
  <si>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</si>
  <si>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</si>
  <si>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</si>
  <si>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</si>
  <si>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</si>
  <si>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</si>
  <si>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</si>
  <si>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</si>
  <si>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</si>
  <si>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</si>
  <si>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</si>
  <si>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</si>
  <si>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</si>
  <si>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</si>
  <si>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</si>
  <si>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</si>
  <si>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</si>
  <si>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</si>
  <si>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</si>
  <si>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</si>
  <si>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</si>
  <si>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</si>
  <si>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</si>
  <si>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</si>
  <si>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</si>
  <si>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</si>
  <si>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</si>
  <si>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</si>
  <si>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</si>
  <si>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</si>
  <si>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</si>
  <si>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</si>
  <si>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</si>
  <si>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</si>
  <si>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</si>
  <si>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</si>
  <si>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</si>
  <si>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</si>
  <si>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</si>
  <si>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</si>
  <si>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</si>
  <si>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</si>
  <si>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</si>
  <si>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</si>
  <si>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</si>
  <si>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</si>
  <si>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</si>
  <si>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</si>
  <si>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</si>
  <si>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</si>
  <si>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</si>
  <si>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</si>
  <si>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</si>
  <si>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</si>
  <si>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</si>
  <si>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</si>
  <si>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</si>
  <si>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</si>
  <si>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</si>
  <si>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</si>
  <si>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</si>
  <si>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</si>
  <si>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</si>
  <si>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</si>
  <si>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</si>
  <si>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</si>
  <si>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</si>
  <si>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</si>
  <si>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</si>
  <si>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</si>
  <si>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</si>
  <si>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</si>
  <si>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</si>
  <si>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</si>
  <si>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</si>
  <si>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</si>
  <si>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</si>
  <si>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</si>
  <si>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</si>
  <si>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</si>
  <si>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</si>
  <si>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</si>
  <si>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</si>
  <si>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</si>
  <si>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</si>
  <si>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</si>
  <si>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</si>
  <si>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</si>
  <si>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</si>
  <si>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</si>
  <si>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</si>
  <si>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</si>
  <si>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</si>
  <si>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</si>
  <si>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</si>
  <si>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</si>
  <si>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</si>
  <si>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</si>
  <si>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</si>
  <si>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</si>
  <si>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</si>
  <si>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</si>
  <si>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</si>
  <si>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</si>
  <si>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</si>
  <si>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</si>
  <si>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</si>
  <si>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</si>
  <si>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</si>
  <si>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</si>
  <si>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</si>
  <si>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</si>
  <si>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</si>
  <si>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</si>
  <si>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</si>
  <si>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</si>
  <si>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</si>
  <si>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</si>
  <si>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</si>
  <si>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</si>
  <si>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</si>
  <si>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</si>
  <si>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</si>
  <si>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</si>
  <si>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</si>
  <si>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</si>
  <si>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</si>
  <si>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</si>
  <si>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</si>
  <si>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</si>
  <si>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</si>
  <si>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</si>
  <si>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</si>
  <si>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</si>
  <si>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</si>
  <si>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</si>
  <si>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</si>
  <si>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</si>
  <si>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</si>
  <si>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</si>
  <si>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</si>
  <si>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</si>
  <si>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</si>
  <si>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</si>
  <si>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</si>
  <si>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</si>
  <si>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</si>
  <si>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</si>
  <si>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</si>
  <si>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</si>
  <si>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</si>
  <si>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</si>
  <si>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</si>
  <si>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</si>
  <si>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</si>
  <si>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</si>
  <si>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</si>
  <si>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</si>
  <si>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</si>
  <si>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</si>
  <si>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</si>
  <si>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</si>
  <si>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</si>
  <si>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</si>
  <si>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</si>
  <si>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</si>
  <si>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</si>
  <si>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</si>
  <si>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</si>
  <si>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</si>
  <si>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</si>
  <si>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</si>
  <si>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</si>
  <si>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</si>
  <si>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</si>
  <si>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</si>
  <si>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</si>
  <si>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</si>
  <si>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</si>
  <si>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</si>
  <si>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</si>
  <si>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</si>
  <si>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</si>
  <si>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</si>
  <si>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</si>
  <si>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</si>
  <si>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</si>
  <si>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</si>
  <si>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</si>
  <si>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</si>
  <si>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</si>
  <si>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</si>
  <si>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</si>
  <si>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</si>
  <si>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</si>
  <si>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</si>
  <si>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</si>
  <si>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</si>
  <si>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</si>
  <si>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</si>
  <si>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</si>
  <si>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</si>
  <si>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</si>
  <si>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</si>
  <si>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</si>
  <si>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</si>
  <si>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</si>
  <si>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</si>
  <si>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</si>
  <si>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</si>
  <si>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</si>
  <si>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</si>
  <si>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</si>
  <si>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</si>
  <si>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</si>
  <si>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</si>
  <si>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</si>
  <si>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</si>
  <si>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</si>
  <si>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</si>
  <si>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</si>
  <si>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</si>
  <si>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</si>
  <si>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</si>
  <si>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</si>
  <si>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</si>
  <si>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</si>
  <si>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</si>
  <si>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</si>
  <si>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</si>
  <si>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</si>
  <si>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</si>
  <si>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</si>
  <si>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</si>
  <si>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</si>
  <si>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</si>
  <si>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</si>
  <si>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</si>
  <si>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</si>
  <si>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</si>
  <si>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</si>
  <si>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</si>
  <si>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</si>
  <si>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</si>
  <si>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</si>
  <si>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</si>
  <si>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</si>
  <si>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</si>
  <si>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</si>
  <si>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</si>
  <si>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</si>
  <si>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</si>
  <si>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</si>
  <si>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</si>
  <si>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</si>
  <si>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</si>
  <si>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</si>
  <si>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</si>
  <si>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</si>
  <si>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</si>
  <si>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</si>
  <si>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</si>
  <si>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</si>
  <si>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</si>
  <si>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</si>
  <si>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</si>
  <si>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</si>
  <si>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</si>
  <si>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</si>
  <si>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</si>
  <si>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</si>
  <si>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</si>
  <si>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</si>
  <si>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</si>
  <si>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</si>
  <si>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</si>
  <si>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</si>
  <si>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</si>
  <si>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</si>
  <si>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</si>
  <si>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</si>
  <si>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</si>
  <si>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</si>
  <si>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</si>
  <si>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</si>
  <si>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</si>
  <si>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</si>
  <si>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</si>
  <si>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</si>
  <si>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</si>
  <si>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</si>
  <si>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</si>
  <si>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</si>
  <si>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</si>
  <si>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</si>
  <si>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</si>
  <si>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</si>
  <si>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</si>
  <si>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</si>
  <si>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</si>
  <si>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</si>
  <si>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</si>
  <si>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</si>
  <si>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</si>
  <si>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</si>
  <si>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</si>
  <si>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</si>
  <si>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</si>
  <si>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</si>
  <si>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</si>
  <si>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</si>
  <si>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</si>
  <si>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</si>
  <si>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</si>
  <si>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</si>
  <si>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</si>
  <si>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</si>
  <si>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</si>
  <si>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</si>
  <si>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</si>
  <si>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</si>
  <si>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</si>
  <si>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</si>
  <si>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</si>
  <si>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</si>
  <si>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</si>
  <si>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</si>
  <si>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</si>
  <si>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</si>
  <si>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</si>
  <si>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</si>
  <si>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</si>
  <si>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</si>
  <si>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</si>
  <si>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</si>
  <si>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</si>
  <si>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</si>
  <si>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</si>
  <si>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</si>
  <si>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</si>
  <si>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</si>
  <si>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</si>
  <si>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</si>
  <si>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</si>
  <si>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</si>
  <si>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</si>
  <si>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</si>
  <si>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</si>
  <si>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</si>
  <si>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</si>
  <si>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</si>
  <si>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</si>
  <si>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</si>
  <si>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</si>
  <si>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</si>
  <si>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</si>
  <si>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</si>
  <si>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</si>
  <si>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</si>
  <si>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</si>
  <si>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</si>
  <si>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</si>
  <si>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</si>
  <si>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</si>
  <si>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</si>
  <si>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</si>
  <si>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</si>
  <si>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</si>
  <si>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</si>
  <si>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</si>
  <si>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</si>
  <si>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</si>
  <si>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</si>
  <si>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</si>
  <si>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</si>
  <si>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</si>
  <si>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</si>
  <si>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</si>
  <si>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</si>
  <si>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</si>
  <si>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</si>
  <si>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</si>
  <si>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</si>
  <si>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</si>
  <si>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</si>
  <si>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</si>
  <si>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</si>
  <si>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</si>
  <si>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</si>
  <si>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</si>
  <si>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</si>
  <si>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</si>
  <si>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</si>
  <si>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</si>
  <si>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</si>
  <si>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</si>
  <si>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</si>
  <si>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</si>
  <si>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</si>
  <si>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</si>
  <si>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</si>
  <si>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</si>
  <si>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</si>
  <si>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</si>
  <si>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</si>
  <si>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</si>
  <si>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</si>
  <si>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</si>
  <si>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</si>
  <si>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</si>
  <si>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</si>
  <si>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</si>
  <si>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</si>
  <si>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</si>
  <si>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</si>
  <si>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</si>
  <si>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</si>
  <si>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</si>
  <si>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</si>
  <si>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</si>
  <si>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</si>
  <si>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</si>
  <si>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</si>
  <si>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</si>
  <si>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</si>
  <si>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</si>
  <si>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</si>
  <si>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</si>
  <si>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</si>
  <si>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</si>
  <si>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</si>
  <si>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</si>
  <si>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</si>
  <si>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</si>
  <si>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</si>
  <si>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</si>
  <si>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</si>
  <si>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</si>
  <si>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</si>
  <si>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</si>
  <si>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</si>
  <si>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</si>
  <si>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</si>
  <si>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</si>
  <si>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</si>
  <si>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</si>
  <si>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</si>
  <si>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</si>
  <si>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</si>
  <si>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</si>
  <si>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</si>
  <si>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</si>
  <si>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</si>
  <si>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</si>
  <si>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</si>
  <si>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</si>
  <si>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</si>
  <si>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</si>
  <si>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</si>
  <si>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</si>
  <si>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</si>
  <si>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</si>
  <si>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</si>
  <si>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</si>
  <si>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</si>
  <si>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</si>
  <si>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</si>
  <si>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</si>
  <si>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</si>
  <si>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</si>
  <si>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</si>
  <si>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</si>
  <si>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</si>
  <si>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</si>
  <si>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</si>
  <si>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</si>
  <si>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</si>
  <si>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</si>
  <si>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</si>
  <si>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</si>
  <si>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</si>
  <si>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</si>
  <si>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</si>
  <si>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</si>
  <si>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</si>
  <si>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</si>
  <si>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</si>
  <si>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</si>
  <si>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</si>
  <si>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</si>
  <si>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</si>
  <si>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</si>
  <si>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</si>
  <si>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</si>
  <si>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</si>
  <si>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</si>
  <si>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</si>
  <si>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</si>
  <si>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</si>
  <si>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</si>
  <si>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</si>
  <si>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</si>
  <si>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</si>
  <si>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</si>
  <si>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</si>
  <si>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</si>
  <si>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</si>
  <si>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</si>
  <si>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</si>
  <si>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</si>
  <si>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</si>
  <si>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</si>
  <si>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</si>
  <si>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</si>
  <si>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</si>
  <si>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</si>
  <si>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</si>
  <si>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</si>
  <si>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</si>
  <si>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</si>
  <si>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</si>
  <si>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</si>
  <si>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</si>
  <si>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</si>
  <si>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</si>
  <si>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</si>
  <si>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</si>
  <si>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</si>
  <si>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</si>
  <si>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</si>
  <si>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</si>
  <si>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</si>
  <si>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</si>
  <si>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</si>
  <si>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</si>
  <si>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</si>
  <si>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</si>
  <si>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</si>
  <si>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</si>
  <si>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</si>
  <si>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</si>
  <si>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</si>
  <si>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</si>
  <si>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</si>
  <si>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</si>
  <si>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</si>
  <si>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</si>
  <si>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</si>
  <si>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</si>
  <si>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</si>
  <si>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</si>
  <si>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</si>
  <si>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</si>
  <si>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</si>
  <si>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</si>
  <si>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</si>
  <si>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</si>
  <si>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</si>
  <si>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</si>
  <si>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</si>
  <si>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</si>
  <si>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</si>
  <si>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</si>
  <si>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</si>
  <si>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</si>
  <si>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</si>
  <si>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</si>
  <si>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</si>
  <si>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</si>
  <si>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</si>
  <si>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</si>
  <si>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</si>
  <si>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</si>
  <si>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</si>
  <si>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</si>
  <si>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</si>
  <si>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</si>
  <si>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</si>
  <si>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</si>
  <si>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</si>
  <si>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</si>
  <si>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</si>
  <si>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</si>
  <si>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</si>
  <si>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</si>
  <si>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</si>
  <si>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</si>
  <si>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</si>
  <si>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</si>
  <si>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</si>
  <si>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</si>
  <si>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</si>
  <si>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</si>
  <si>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</si>
  <si>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</si>
  <si>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</si>
  <si>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</si>
  <si>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</si>
  <si>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</si>
  <si>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</si>
  <si>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</si>
  <si>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</si>
  <si>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</si>
  <si>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</si>
  <si>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</si>
  <si>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</si>
  <si>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</si>
  <si>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</si>
  <si>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</si>
  <si>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</si>
  <si>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</si>
  <si>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</si>
  <si>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</si>
  <si>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</si>
  <si>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</si>
  <si>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</si>
  <si>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</si>
  <si>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</si>
  <si>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</si>
  <si>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</si>
  <si>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</si>
  <si>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</si>
  <si>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</si>
  <si>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</si>
  <si>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</si>
  <si>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</si>
  <si>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</si>
  <si>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</si>
  <si>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</si>
  <si>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</si>
  <si>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</si>
  <si>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</si>
  <si>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</si>
  <si>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</si>
  <si>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</si>
  <si>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</si>
  <si>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</si>
  <si>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</si>
  <si>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</si>
  <si>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</si>
  <si>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</si>
  <si>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</si>
  <si>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</si>
  <si>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</si>
  <si>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</si>
  <si>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</si>
  <si>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</si>
  <si>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</si>
  <si>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</si>
  <si>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</si>
  <si>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</si>
  <si>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</si>
  <si>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</si>
  <si>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</si>
  <si>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</si>
  <si>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</si>
  <si>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</si>
  <si>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</si>
  <si>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</si>
  <si>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</si>
  <si>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</si>
  <si>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</si>
  <si>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</si>
  <si>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</si>
  <si>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</si>
  <si>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</si>
  <si>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</si>
  <si>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</si>
  <si>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</si>
  <si>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</si>
  <si>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</si>
  <si>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</si>
  <si>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</si>
  <si>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</si>
  <si>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</si>
  <si>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</si>
  <si>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</si>
  <si>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</si>
  <si>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</si>
  <si>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</si>
  <si>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</si>
  <si>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</si>
  <si>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</si>
  <si>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</si>
  <si>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</si>
  <si>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</si>
  <si>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</si>
  <si>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</si>
  <si>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</si>
  <si>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</si>
  <si>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</si>
  <si>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</si>
  <si>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</si>
  <si>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</si>
  <si>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</si>
  <si>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</si>
  <si>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</si>
  <si>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</si>
  <si>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</si>
  <si>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</si>
  <si>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</si>
  <si>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</si>
  <si>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</si>
  <si>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</si>
  <si>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</si>
  <si>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</si>
  <si>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</si>
  <si>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</si>
  <si>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</si>
  <si>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</si>
  <si>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</si>
  <si>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</si>
  <si>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</si>
  <si>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</si>
  <si>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</si>
  <si>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</si>
  <si>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</si>
  <si>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</si>
  <si>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</si>
  <si>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</si>
  <si>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</si>
  <si>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</si>
  <si>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</si>
  <si>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</si>
  <si>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</si>
  <si>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</si>
  <si>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</si>
  <si>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</si>
  <si>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</si>
  <si>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</si>
  <si>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</si>
  <si>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</si>
  <si>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</si>
  <si>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</si>
  <si>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</si>
  <si>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</si>
  <si>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</si>
  <si>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</si>
  <si>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</si>
  <si>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</si>
  <si>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</si>
  <si>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</si>
  <si>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</si>
  <si>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</si>
  <si>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</si>
  <si>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</si>
  <si>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</si>
  <si>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</si>
  <si>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</si>
  <si>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</si>
  <si>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</si>
  <si>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</si>
  <si>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</si>
  <si>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</si>
  <si>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</si>
  <si>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</si>
  <si>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</si>
  <si>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</si>
  <si>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</si>
  <si>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</si>
  <si>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</si>
  <si>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</si>
  <si>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</si>
  <si>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</si>
  <si>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</si>
  <si>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</si>
  <si>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</si>
  <si>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</si>
  <si>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</si>
  <si>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</si>
  <si>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</si>
  <si>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</si>
  <si>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</si>
  <si>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</si>
  <si>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</si>
  <si>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</si>
  <si>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</si>
  <si>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</si>
  <si>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</si>
  <si>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</si>
  <si>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</si>
  <si>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</si>
  <si>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</si>
  <si>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</si>
  <si>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</si>
  <si>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</si>
  <si>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</si>
  <si>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</si>
  <si>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</si>
  <si>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</si>
  <si>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</si>
  <si>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</si>
  <si>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</si>
  <si>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</si>
  <si>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</si>
  <si>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</si>
  <si>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</si>
  <si>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</si>
  <si>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</si>
  <si>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</si>
  <si>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</si>
  <si>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</si>
  <si>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</si>
  <si>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</si>
  <si>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</si>
  <si>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</si>
  <si>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</si>
  <si>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</si>
  <si>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</si>
  <si>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</si>
  <si>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</si>
  <si>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</si>
  <si>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</si>
  <si>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</si>
  <si>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</si>
  <si>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</si>
  <si>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</si>
  <si>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</si>
  <si>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</si>
  <si>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</si>
  <si>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</si>
  <si>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</si>
  <si>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</si>
  <si>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</si>
  <si>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</si>
  <si>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</si>
  <si>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</si>
  <si>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</si>
  <si>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</si>
  <si>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</si>
  <si>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</si>
  <si>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</si>
  <si>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</si>
  <si>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</si>
  <si>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</si>
  <si>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</si>
  <si>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</si>
  <si>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</si>
  <si>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</si>
  <si>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</si>
  <si>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</si>
  <si>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</si>
  <si>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</si>
  <si>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</si>
  <si>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</si>
  <si>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</si>
  <si>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</si>
  <si>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</si>
  <si>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</si>
  <si>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</si>
  <si>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</si>
  <si>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</si>
  <si>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</si>
  <si>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</si>
  <si>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</si>
  <si>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</si>
  <si>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</si>
  <si>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</si>
  <si>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</si>
  <si>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</si>
  <si>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</si>
  <si>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</si>
  <si>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</si>
  <si>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</si>
  <si>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</si>
  <si>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</si>
  <si>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</si>
  <si>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</si>
  <si>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</si>
  <si>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</si>
  <si>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</si>
  <si>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</si>
  <si>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</si>
  <si>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</si>
  <si>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</si>
  <si>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</si>
  <si>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</si>
  <si>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</si>
  <si>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</si>
  <si>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</si>
  <si>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</si>
  <si>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</si>
  <si>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</si>
  <si>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</si>
  <si>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</si>
  <si>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</si>
  <si>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</si>
  <si>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</si>
  <si>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</si>
  <si>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</si>
  <si>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</si>
  <si>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</si>
  <si>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</si>
  <si>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</si>
  <si>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</si>
  <si>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</si>
  <si>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</si>
  <si>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</si>
  <si>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</si>
  <si>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</si>
  <si>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</si>
  <si>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</si>
  <si>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</si>
  <si>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</si>
  <si>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</si>
  <si>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</si>
  <si>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</si>
  <si>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</si>
  <si>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</si>
  <si>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</si>
  <si>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</si>
  <si>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</si>
  <si>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</si>
  <si>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</si>
  <si>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</si>
  <si>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</si>
  <si>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</si>
  <si>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</si>
  <si>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</si>
  <si>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</si>
  <si>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</si>
  <si>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</si>
  <si>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</si>
  <si>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</si>
  <si>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</si>
  <si>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</si>
  <si>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</si>
  <si>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</si>
  <si>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</si>
  <si>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</si>
  <si>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</si>
  <si>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</si>
  <si>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</si>
  <si>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</si>
  <si>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</si>
  <si>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</si>
  <si>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</si>
  <si>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</si>
  <si>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</si>
  <si>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</si>
  <si>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</si>
  <si>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</si>
  <si>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</si>
  <si>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</si>
  <si>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</si>
  <si>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</si>
  <si>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</si>
  <si>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</si>
  <si>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</si>
  <si>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</si>
  <si>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</si>
  <si>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</si>
  <si>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</si>
  <si>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</si>
  <si>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</si>
  <si>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</si>
  <si>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</si>
  <si>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</si>
  <si>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</si>
  <si>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</si>
  <si>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</si>
  <si>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</si>
  <si>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</si>
  <si>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</si>
  <si>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</si>
  <si>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</si>
  <si>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</si>
  <si>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</si>
  <si>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</si>
  <si>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</si>
  <si>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</si>
  <si>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</si>
  <si>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</si>
  <si>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</si>
  <si>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</si>
  <si>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</si>
  <si>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</si>
  <si>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</si>
  <si>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</si>
  <si>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</si>
  <si>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</si>
  <si>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</si>
  <si>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</si>
  <si>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</si>
  <si>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</si>
  <si>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</si>
  <si>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</si>
  <si>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</si>
  <si>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</si>
  <si>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</si>
  <si>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</si>
  <si>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</si>
  <si>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</si>
  <si>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</si>
  <si>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</si>
  <si>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</si>
  <si>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</si>
  <si>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</si>
  <si>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</si>
  <si>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</si>
  <si>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</si>
  <si>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</si>
  <si>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</si>
  <si>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</si>
  <si>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</si>
  <si>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</si>
  <si>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</si>
  <si>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</si>
  <si>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</si>
  <si>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</si>
  <si>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</si>
  <si>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</si>
  <si>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</si>
  <si>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</si>
  <si>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</si>
  <si>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</si>
  <si>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</si>
  <si>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</si>
  <si>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</si>
  <si>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</si>
  <si>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</si>
  <si>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</si>
  <si>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</si>
  <si>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</si>
  <si>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</si>
  <si>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</si>
  <si>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</si>
  <si>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</si>
  <si>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</si>
  <si>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</si>
  <si>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</si>
  <si>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</si>
  <si>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</si>
  <si>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</si>
  <si>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</si>
  <si>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</si>
  <si>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</si>
  <si>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</si>
  <si>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</si>
  <si>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</si>
  <si>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</si>
  <si>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</si>
  <si>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</si>
  <si>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</si>
  <si>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</si>
  <si>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</si>
  <si>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</si>
  <si>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</si>
  <si>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</si>
  <si>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</si>
  <si>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</si>
  <si>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</si>
  <si>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</si>
  <si>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</si>
  <si>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</si>
  <si>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</si>
  <si>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</si>
  <si>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</si>
  <si>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</si>
  <si>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</si>
  <si>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</si>
  <si>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</si>
  <si>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</si>
  <si>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</si>
  <si>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</si>
  <si>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</si>
  <si>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</si>
  <si>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</si>
  <si>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</si>
  <si>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</si>
  <si>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</si>
  <si>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</si>
  <si>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</si>
  <si>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</si>
  <si>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</si>
  <si>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</si>
  <si>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</si>
  <si>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</si>
  <si>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</si>
  <si>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</si>
  <si>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</si>
  <si>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</si>
  <si>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</si>
  <si>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</si>
  <si>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</si>
  <si>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</si>
  <si>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</si>
  <si>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</si>
  <si>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</si>
  <si>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</si>
  <si>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</si>
  <si>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</si>
  <si>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</si>
  <si>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</si>
  <si>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</si>
  <si>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</si>
  <si>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</si>
  <si>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</si>
  <si>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</si>
  <si>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</si>
  <si>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</si>
  <si>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</si>
  <si>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</si>
  <si>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</si>
  <si>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</si>
  <si>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</si>
  <si>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</si>
  <si>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</si>
  <si>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</si>
  <si>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</si>
  <si>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</si>
  <si>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</si>
  <si>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</si>
  <si>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</si>
  <si>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</si>
  <si>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</si>
  <si>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</si>
  <si>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</si>
  <si>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</si>
  <si>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</si>
  <si>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</si>
  <si>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</si>
  <si>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</si>
  <si>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</si>
  <si>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</si>
  <si>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</si>
  <si>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</si>
  <si>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</si>
  <si>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</si>
  <si>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</si>
  <si>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</si>
  <si>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</si>
  <si>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</si>
  <si>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</si>
  <si>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</si>
  <si>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</si>
  <si>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</si>
  <si>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</si>
  <si>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</si>
  <si>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</si>
  <si>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</si>
  <si>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</si>
  <si>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</si>
  <si>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</si>
  <si>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</si>
  <si>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</si>
  <si>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</si>
  <si>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</si>
  <si>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</si>
  <si>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</si>
  <si>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</si>
  <si>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</si>
  <si>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</si>
  <si>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</si>
  <si>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</si>
  <si>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</si>
  <si>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</si>
  <si>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</si>
  <si>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</si>
  <si>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</si>
  <si>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</si>
  <si>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</si>
  <si>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</si>
  <si>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</si>
  <si>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</si>
  <si>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</si>
  <si>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</si>
  <si>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</si>
  <si>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</si>
  <si>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</si>
  <si>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</si>
  <si>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</si>
  <si>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</si>
  <si>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</si>
  <si>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</si>
  <si>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</si>
  <si>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</si>
  <si>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</si>
  <si>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</si>
  <si>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</si>
  <si>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</si>
  <si>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</si>
  <si>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</si>
  <si>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</si>
  <si>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</si>
  <si>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</si>
  <si>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</si>
  <si>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</si>
  <si>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</si>
  <si>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</si>
  <si>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</si>
  <si>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</si>
  <si>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</si>
  <si>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</si>
  <si>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</si>
  <si>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</si>
  <si>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</si>
  <si>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</si>
  <si>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</si>
  <si>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</si>
  <si>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</si>
  <si>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</si>
  <si>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</si>
  <si>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</si>
  <si>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</si>
  <si>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</si>
  <si>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</si>
  <si>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</si>
  <si>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</si>
  <si>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</si>
  <si>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</si>
  <si>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</si>
  <si>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</si>
  <si>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</si>
  <si>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</si>
  <si>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</si>
  <si>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</si>
  <si>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</si>
  <si>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</si>
  <si>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</si>
  <si>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</si>
  <si>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</si>
  <si>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</si>
  <si>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</si>
  <si>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</si>
  <si>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</si>
  <si>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</si>
  <si>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</si>
  <si>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</si>
  <si>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</si>
  <si>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</si>
  <si>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</si>
  <si>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</si>
  <si>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</si>
  <si>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</si>
  <si>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</si>
  <si>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</si>
  <si>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</si>
  <si>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</si>
  <si>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</si>
  <si>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</si>
  <si>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</si>
  <si>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</si>
  <si>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</si>
  <si>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</si>
  <si>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</si>
  <si>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</si>
  <si>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</si>
  <si>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</si>
  <si>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</si>
  <si>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</si>
  <si>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</si>
  <si>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</si>
  <si>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</si>
  <si>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</si>
  <si>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</si>
  <si>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</si>
  <si>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</si>
  <si>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</si>
  <si>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</si>
  <si>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</si>
  <si>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</si>
  <si>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</si>
  <si>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</si>
  <si>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</si>
  <si>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</si>
  <si>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</si>
  <si>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</si>
  <si>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</si>
  <si>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</si>
  <si>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</si>
  <si>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</si>
  <si>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</si>
  <si>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</si>
  <si>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</si>
  <si>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</si>
  <si>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</si>
  <si>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</si>
  <si>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</si>
  <si>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</si>
  <si>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</si>
  <si>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</si>
  <si>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</si>
  <si>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</si>
  <si>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</si>
  <si>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</si>
  <si>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</si>
  <si>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</si>
  <si>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</si>
  <si>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</si>
  <si>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</si>
  <si>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</si>
  <si>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</si>
  <si>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</si>
  <si>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</si>
  <si>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</si>
  <si>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</si>
  <si>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</si>
  <si>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</si>
  <si>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</si>
  <si>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</si>
  <si>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</si>
  <si>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</si>
  <si>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</si>
  <si>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</si>
  <si>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</si>
  <si>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</si>
  <si>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</si>
  <si>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</si>
  <si>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</si>
  <si>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</si>
  <si>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</si>
  <si>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</si>
  <si>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</si>
  <si>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</si>
  <si>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</si>
  <si>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</si>
  <si>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</si>
  <si>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</si>
  <si>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</si>
  <si>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</si>
  <si>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</si>
  <si>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</si>
  <si>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</si>
  <si>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</si>
  <si>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</si>
  <si>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</si>
  <si>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</si>
  <si>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</si>
  <si>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</si>
  <si>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</si>
  <si>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</si>
  <si>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</si>
  <si>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</si>
  <si>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</si>
  <si>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</si>
  <si>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</si>
  <si>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</si>
  <si>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</si>
  <si>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</si>
  <si>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</si>
  <si>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</si>
  <si>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</si>
  <si>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</si>
  <si>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</si>
  <si>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</si>
  <si>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</si>
  <si>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</si>
  <si>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</si>
  <si>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</si>
  <si>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</si>
  <si>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</si>
  <si>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</si>
  <si>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</si>
  <si>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</si>
  <si>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</si>
  <si>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</si>
  <si>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</si>
  <si>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</si>
  <si>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</si>
  <si>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</si>
  <si>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</si>
  <si>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</si>
  <si>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</si>
  <si>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</si>
  <si>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</si>
  <si>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</si>
  <si>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</si>
  <si>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</si>
  <si>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</si>
  <si>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</si>
  <si>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</si>
  <si>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</si>
  <si>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</si>
  <si>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</si>
  <si>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</si>
  <si>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</si>
  <si>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</si>
  <si>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</si>
  <si>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</si>
  <si>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</si>
  <si>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</si>
  <si>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</si>
  <si>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</si>
  <si>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</si>
  <si>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</si>
  <si>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</si>
  <si>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</si>
  <si>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</si>
  <si>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</si>
  <si>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</si>
  <si>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</si>
  <si>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</si>
  <si>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</si>
  <si>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</si>
  <si>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</si>
  <si>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</si>
  <si>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</si>
  <si>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</si>
  <si>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</si>
  <si>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</si>
  <si>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</si>
  <si>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</si>
  <si>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</si>
  <si>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</si>
  <si>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</si>
  <si>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</si>
  <si>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</si>
  <si>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</si>
  <si>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</si>
  <si>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</si>
  <si>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</si>
  <si>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</si>
  <si>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</si>
  <si>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</si>
  <si>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</si>
  <si>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</si>
  <si>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</si>
  <si>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</si>
  <si>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</si>
  <si>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</si>
  <si>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</si>
  <si>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</si>
  <si>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</si>
  <si>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</si>
  <si>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</si>
  <si>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</si>
  <si>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</si>
  <si>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</si>
  <si>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</si>
  <si>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</si>
  <si>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</si>
  <si>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</si>
  <si>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</si>
  <si>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</si>
  <si>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</si>
  <si>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</si>
  <si>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</si>
  <si>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</si>
  <si>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</si>
  <si>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</si>
  <si>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</si>
  <si>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</si>
  <si>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</si>
  <si>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</si>
  <si>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</si>
  <si>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</si>
  <si>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</si>
  <si>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</si>
  <si>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</si>
  <si>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</si>
  <si>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</si>
  <si>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</si>
  <si>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</si>
  <si>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</si>
  <si>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</si>
  <si>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</si>
  <si>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</si>
  <si>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</si>
  <si>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</si>
  <si>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</si>
  <si>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</si>
  <si>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</si>
  <si>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</si>
  <si>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</si>
  <si>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</si>
  <si>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</si>
  <si>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</si>
  <si>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</si>
  <si>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</si>
  <si>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</si>
  <si>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</si>
  <si>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</si>
  <si>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</si>
  <si>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</si>
  <si>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</si>
  <si>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</si>
  <si>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</si>
  <si>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</si>
  <si>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</si>
  <si>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</si>
  <si>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</si>
  <si>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</si>
  <si>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</si>
  <si>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</si>
  <si>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</si>
  <si>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</si>
  <si>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</si>
  <si>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</si>
  <si>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</si>
  <si>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</si>
  <si>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</si>
  <si>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</si>
  <si>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</si>
  <si>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</si>
  <si>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</si>
  <si>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</si>
  <si>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</si>
  <si>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</si>
  <si>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</si>
  <si>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</si>
  <si>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</si>
  <si>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</si>
  <si>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</si>
  <si>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</si>
  <si>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</si>
  <si>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</si>
  <si>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</si>
  <si>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</si>
  <si>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</si>
  <si>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</si>
  <si>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</si>
  <si>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</si>
  <si>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</si>
  <si>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</si>
  <si>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</si>
  <si>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</si>
  <si>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</si>
  <si>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</si>
  <si>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</si>
  <si>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</si>
  <si>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</si>
  <si>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</si>
  <si>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</si>
  <si>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</si>
  <si>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</si>
  <si>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</si>
  <si>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</si>
  <si>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</si>
  <si>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</si>
  <si>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</si>
  <si>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</si>
  <si>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</si>
  <si>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</si>
  <si>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</si>
  <si>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</si>
  <si>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</si>
  <si>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</si>
  <si>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</si>
  <si>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</si>
  <si>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</si>
  <si>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</si>
  <si>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</si>
  <si>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</si>
  <si>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</si>
  <si>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</si>
  <si>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</si>
  <si>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</si>
  <si>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</si>
  <si>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</si>
  <si>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</si>
  <si>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</si>
  <si>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</si>
  <si>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</si>
  <si>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</si>
  <si>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</si>
  <si>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</si>
  <si>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</si>
  <si>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</si>
  <si>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</si>
  <si>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</si>
  <si>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</si>
  <si>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</si>
  <si>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</si>
  <si>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</si>
  <si>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</si>
  <si>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</si>
  <si>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</si>
  <si>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</si>
  <si>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</si>
  <si>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</si>
  <si>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</si>
  <si>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</si>
  <si>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</si>
  <si>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</si>
  <si>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</si>
  <si>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</si>
  <si>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</si>
  <si>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</si>
  <si>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</si>
  <si>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</si>
  <si>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</si>
  <si>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</si>
  <si>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</si>
  <si>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</si>
  <si>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</si>
  <si>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</si>
  <si>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</si>
  <si>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</si>
  <si>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</si>
  <si>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</si>
  <si>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</si>
  <si>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</si>
  <si>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</si>
  <si>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</si>
  <si>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</si>
  <si>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</si>
  <si>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</si>
  <si>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</si>
  <si>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</si>
  <si>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</si>
  <si>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</si>
  <si>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</si>
  <si>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</si>
  <si>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</si>
  <si>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</si>
  <si>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</si>
  <si>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</si>
  <si>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</si>
  <si>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</si>
  <si>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</si>
  <si>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</si>
  <si>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</si>
  <si>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</si>
  <si>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</si>
  <si>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</si>
  <si>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</si>
  <si>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</si>
  <si>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</si>
  <si>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</si>
  <si>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</si>
  <si>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</si>
  <si>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</si>
  <si>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</si>
  <si>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</si>
  <si>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</si>
  <si>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</si>
  <si>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</si>
  <si>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</si>
  <si>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</si>
  <si>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</si>
  <si>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</si>
  <si>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</si>
  <si>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</si>
  <si>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</si>
  <si>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</si>
  <si>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</si>
  <si>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</si>
  <si>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</si>
  <si>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</si>
  <si>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</si>
  <si>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</si>
  <si>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</si>
  <si>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</si>
  <si>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</si>
  <si>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</si>
  <si>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</si>
  <si>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</si>
  <si>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</si>
  <si>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</si>
  <si>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</si>
  <si>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</si>
  <si>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</si>
  <si>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</si>
  <si>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</si>
  <si>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</si>
  <si>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</si>
  <si>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</si>
  <si>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</si>
  <si>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</si>
  <si>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</si>
  <si>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</si>
  <si>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</si>
  <si>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</si>
  <si>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</si>
  <si>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</si>
  <si>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</si>
  <si>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</si>
  <si>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</si>
  <si>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</si>
  <si>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</si>
  <si>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</si>
  <si>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</si>
  <si>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</si>
  <si>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</si>
  <si>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</si>
  <si>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</si>
  <si>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</si>
  <si>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</si>
  <si>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</si>
  <si>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</si>
  <si>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</si>
  <si>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</si>
  <si>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</si>
  <si>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</si>
  <si>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</si>
  <si>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</si>
  <si>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</si>
  <si>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</si>
  <si>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</si>
  <si>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</si>
  <si>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</si>
  <si>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</si>
  <si>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</si>
  <si>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</si>
  <si>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</si>
  <si>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</si>
  <si>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</si>
  <si>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</si>
  <si>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</si>
  <si>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</si>
  <si>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</si>
  <si>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</si>
  <si>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</si>
  <si>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</si>
  <si>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</si>
  <si>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</si>
  <si>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</si>
  <si>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</si>
  <si>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</si>
  <si>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</si>
  <si>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</si>
  <si>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</si>
  <si>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</si>
  <si>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</si>
  <si>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</si>
  <si>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</si>
  <si>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</si>
  <si>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</si>
  <si>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</si>
  <si>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</si>
  <si>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</si>
  <si>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</si>
  <si>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</si>
  <si>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</si>
  <si>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</si>
  <si>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</si>
  <si>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</si>
  <si>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</si>
  <si>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</si>
  <si>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</si>
  <si>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</si>
  <si>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</si>
  <si>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</si>
  <si>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</si>
  <si>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</si>
  <si>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</si>
  <si>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</si>
  <si>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</si>
  <si>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</si>
  <si>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</si>
  <si>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</si>
  <si>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</si>
  <si>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</si>
  <si>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</si>
  <si>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</si>
  <si>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</si>
  <si>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</si>
  <si>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</si>
  <si>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</si>
  <si>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</si>
  <si>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</si>
  <si>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</si>
  <si>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</si>
  <si>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</si>
  <si>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</si>
  <si>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</si>
  <si>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</si>
  <si>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</si>
  <si>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</si>
  <si>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</si>
  <si>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</si>
  <si>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</si>
  <si>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</si>
  <si>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</si>
  <si>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</si>
  <si>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</si>
  <si>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</si>
  <si>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</si>
  <si>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</si>
  <si>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</si>
  <si>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</si>
  <si>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</si>
  <si>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</si>
  <si>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</si>
  <si>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</si>
  <si>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</si>
  <si>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</si>
  <si>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</si>
  <si>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</si>
  <si>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</si>
  <si>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</si>
  <si>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</si>
  <si>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</si>
  <si>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</si>
  <si>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</si>
  <si>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</si>
  <si>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</si>
  <si>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</si>
  <si>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</si>
  <si>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</si>
  <si>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</si>
  <si>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</si>
  <si>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</si>
  <si>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</si>
  <si>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</si>
  <si>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</si>
  <si>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</si>
  <si>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</si>
  <si>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</si>
  <si>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</si>
  <si>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</si>
  <si>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</si>
  <si>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</si>
  <si>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</si>
  <si>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</si>
  <si>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</si>
  <si>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</si>
  <si>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</si>
  <si>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</si>
  <si>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</si>
  <si>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</si>
  <si>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</si>
  <si>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</si>
  <si>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</si>
  <si>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</si>
  <si>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</si>
  <si>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</si>
  <si>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</si>
  <si>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</si>
  <si>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</si>
  <si>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</si>
  <si>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</si>
  <si>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</si>
  <si>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</si>
  <si>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</si>
  <si>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</si>
  <si>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</si>
  <si>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</si>
  <si>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</si>
  <si>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</si>
  <si>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</si>
  <si>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</si>
  <si>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</si>
  <si>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</si>
  <si>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</si>
  <si>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</si>
  <si>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</si>
  <si>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</si>
  <si>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</si>
  <si>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</si>
  <si>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</si>
  <si>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</si>
  <si>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</si>
  <si>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</si>
  <si>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</si>
  <si>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</si>
  <si>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</si>
  <si>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</si>
  <si>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</si>
  <si>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</si>
  <si>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</si>
  <si>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</si>
  <si>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</si>
  <si>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</si>
  <si>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</si>
  <si>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</si>
  <si>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</si>
  <si>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</si>
  <si>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</si>
  <si>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</si>
  <si>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</si>
  <si>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</si>
  <si>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</si>
  <si>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</si>
  <si>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</si>
  <si>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</si>
  <si>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</si>
  <si>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</si>
  <si>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</si>
  <si>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</si>
  <si>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</si>
  <si>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</si>
  <si>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</si>
  <si>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</si>
  <si>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</si>
  <si>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</si>
  <si>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</si>
  <si>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</si>
  <si>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</si>
  <si>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</si>
  <si>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</si>
  <si>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</si>
  <si>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</si>
  <si>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</si>
  <si>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</si>
  <si>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</si>
  <si>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</si>
  <si>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</si>
  <si>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</si>
  <si>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</si>
  <si>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</si>
  <si>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</si>
  <si>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</si>
  <si>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</si>
  <si>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</si>
  <si>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</si>
  <si>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</si>
  <si>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</si>
  <si>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</si>
  <si>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</si>
  <si>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</si>
  <si>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</si>
  <si>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</si>
  <si>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</si>
  <si>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</si>
  <si>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</si>
  <si>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</si>
  <si>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</si>
  <si>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</si>
  <si>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</si>
  <si>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</si>
  <si>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</si>
  <si>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</si>
  <si>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</si>
  <si>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</si>
  <si>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</si>
  <si>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</si>
  <si>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</si>
  <si>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</si>
  <si>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</si>
  <si>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</si>
  <si>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</si>
  <si>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</si>
  <si>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</si>
  <si>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</si>
  <si>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</si>
  <si>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</si>
  <si>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</si>
  <si>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</si>
  <si>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</si>
  <si>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</si>
  <si>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</si>
  <si>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</si>
  <si>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</si>
  <si>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</si>
  <si>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</si>
  <si>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</si>
  <si>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</si>
  <si>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</si>
  <si>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</si>
  <si>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</si>
  <si>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</si>
  <si>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</si>
  <si>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</si>
  <si>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</si>
  <si>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</si>
  <si>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</si>
  <si>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</si>
  <si>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</si>
  <si>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</si>
  <si>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</si>
  <si>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</si>
  <si>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</si>
  <si>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</si>
  <si>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</si>
  <si>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</si>
  <si>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</si>
  <si>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</si>
  <si>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</si>
  <si>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</si>
  <si>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</si>
  <si>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</si>
  <si>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</si>
  <si>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</si>
  <si>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</si>
  <si>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</si>
  <si>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</si>
  <si>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</si>
  <si>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</si>
  <si>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</si>
  <si>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</si>
  <si>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</si>
  <si>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</si>
  <si>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</si>
  <si>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</si>
  <si>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</si>
  <si>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</si>
  <si>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</si>
  <si>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</si>
  <si>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</si>
  <si>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</si>
  <si>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</si>
  <si>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</si>
  <si>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</si>
  <si>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</si>
  <si>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</si>
  <si>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</si>
  <si>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</si>
  <si>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</si>
  <si>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</si>
  <si>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</si>
  <si>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</si>
  <si>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</si>
  <si>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</si>
  <si>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</si>
  <si>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</si>
  <si>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</si>
  <si>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</si>
  <si>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</si>
  <si>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</si>
  <si>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</si>
  <si>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</si>
  <si>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</si>
  <si>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</si>
  <si>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</si>
  <si>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</si>
  <si>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</si>
  <si>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</si>
  <si>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</si>
  <si>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</si>
  <si>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</si>
  <si>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</si>
  <si>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</si>
  <si>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</si>
  <si>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</si>
  <si>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</si>
  <si>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</si>
  <si>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</si>
  <si>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</si>
  <si>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</si>
  <si>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</si>
  <si>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</si>
  <si>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</si>
  <si>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</si>
  <si>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</si>
  <si>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</si>
  <si>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</si>
  <si>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</si>
  <si>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</si>
  <si>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</si>
  <si>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</si>
  <si>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</si>
  <si>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</si>
  <si>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</si>
  <si>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</si>
  <si>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</si>
  <si>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</si>
  <si>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</si>
  <si>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</si>
  <si>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</si>
  <si>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</si>
  <si>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</si>
  <si>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</si>
  <si>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</si>
  <si>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</si>
  <si>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</si>
  <si>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</si>
  <si>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</si>
  <si>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</si>
  <si>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</si>
  <si>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</si>
  <si>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</si>
  <si>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</si>
  <si>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</si>
  <si>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</si>
  <si>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</si>
  <si>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</si>
  <si>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</si>
  <si>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</si>
  <si>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</si>
  <si>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</si>
  <si>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</si>
  <si>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</si>
  <si>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</si>
  <si>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</si>
  <si>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</si>
  <si>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</si>
  <si>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</si>
  <si>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</si>
  <si>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</si>
  <si>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</si>
  <si>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</si>
  <si>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</si>
  <si>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</si>
  <si>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</si>
  <si>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</si>
  <si>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</si>
  <si>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</si>
  <si>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</si>
  <si>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</si>
  <si>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</si>
  <si>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</si>
  <si>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</si>
  <si>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</si>
  <si>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</si>
  <si>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</si>
  <si>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</si>
  <si>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</si>
  <si>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</si>
  <si>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</si>
  <si>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</si>
  <si>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</si>
  <si>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</si>
  <si>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</si>
  <si>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</si>
  <si>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</si>
  <si>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</si>
  <si>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</si>
  <si>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</si>
  <si>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</si>
  <si>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</si>
  <si>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</si>
  <si>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</si>
  <si>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</si>
  <si>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</si>
  <si>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</si>
  <si>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</si>
  <si>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</si>
  <si>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</si>
  <si>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</si>
  <si>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</si>
  <si>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</si>
  <si>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</si>
  <si>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</si>
  <si>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</si>
  <si>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</si>
  <si>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</si>
  <si>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</si>
  <si>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</si>
  <si>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</si>
  <si>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</si>
  <si>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</si>
  <si>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</si>
  <si>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</si>
  <si>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</si>
  <si>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</si>
  <si>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</si>
  <si>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</si>
  <si>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</si>
  <si>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</si>
  <si>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</si>
  <si>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</si>
  <si>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</si>
  <si>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</si>
  <si>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</si>
  <si>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</si>
  <si>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</si>
  <si>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</si>
  <si>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</si>
  <si>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</si>
  <si>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</si>
  <si>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</si>
  <si>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</si>
  <si>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</si>
  <si>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</si>
  <si>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</si>
  <si>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</si>
  <si>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</si>
  <si>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</si>
  <si>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</si>
  <si>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</si>
  <si>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</si>
  <si>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</si>
  <si>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</si>
  <si>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</si>
  <si>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</si>
  <si>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</si>
  <si>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</si>
  <si>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</si>
  <si>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</si>
  <si>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</si>
  <si>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</si>
  <si>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</si>
  <si>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</si>
  <si>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</si>
  <si>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</si>
  <si>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</si>
  <si>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</si>
  <si>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</si>
  <si>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</si>
  <si>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</si>
  <si>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</si>
  <si>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</si>
  <si>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</si>
  <si>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</si>
  <si>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</si>
  <si>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</si>
  <si>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</si>
  <si>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</si>
  <si>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</si>
  <si>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</si>
  <si>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</si>
  <si>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</si>
  <si>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</si>
  <si>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</si>
  <si>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</si>
  <si>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</si>
  <si>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</si>
  <si>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</si>
  <si>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</si>
  <si>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</si>
  <si>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</si>
  <si>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</si>
  <si>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</si>
  <si>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</si>
  <si>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</si>
  <si>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</si>
  <si>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</si>
  <si>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</si>
  <si>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</si>
  <si>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</si>
  <si>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</si>
  <si>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</si>
  <si>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</si>
  <si>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</si>
  <si>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</si>
  <si>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</si>
  <si>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</si>
  <si>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</si>
  <si>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</si>
  <si>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</si>
  <si>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</si>
  <si>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</si>
  <si>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</si>
  <si>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</si>
  <si>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</si>
  <si>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</si>
  <si>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</si>
  <si>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</si>
  <si>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</si>
  <si>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</si>
  <si>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</si>
  <si>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</si>
  <si>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</si>
  <si>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</si>
  <si>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</si>
  <si>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</si>
  <si>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</si>
  <si>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</si>
  <si>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</si>
  <si>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</si>
  <si>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</si>
  <si>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</si>
  <si>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</si>
  <si>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</si>
  <si>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</si>
  <si>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</si>
  <si>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</si>
  <si>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</si>
  <si>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</si>
  <si>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</si>
  <si>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</si>
  <si>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</si>
  <si>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</si>
  <si>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</si>
  <si>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</si>
  <si>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</si>
  <si>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</si>
  <si>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</si>
  <si>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</si>
  <si>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</si>
  <si>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</si>
  <si>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</si>
  <si>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</si>
  <si>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</si>
  <si>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</si>
  <si>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</si>
  <si>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</si>
  <si>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</si>
  <si>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</si>
  <si>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</si>
  <si>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</si>
  <si>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</si>
  <si>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</si>
  <si>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</si>
  <si>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</si>
  <si>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</si>
  <si>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</si>
  <si>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</si>
  <si>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</si>
  <si>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</si>
  <si>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</si>
  <si>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</si>
  <si>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</si>
  <si>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</si>
  <si>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</si>
  <si>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</si>
  <si>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</si>
  <si>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</si>
  <si>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</si>
  <si>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</si>
  <si>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</si>
  <si>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</si>
  <si>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</si>
  <si>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</si>
  <si>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</si>
  <si>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</si>
  <si>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</si>
  <si>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</si>
  <si>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</si>
  <si>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</si>
  <si>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</si>
  <si>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</si>
  <si>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</si>
  <si>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</si>
  <si>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</si>
  <si>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</si>
  <si>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</si>
  <si>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</si>
  <si>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</si>
  <si>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</si>
  <si>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</si>
  <si>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</si>
  <si>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</si>
  <si>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</si>
  <si>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</si>
  <si>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</si>
  <si>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</si>
  <si>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</si>
  <si>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</si>
  <si>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</si>
  <si>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</si>
  <si>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</si>
  <si>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</si>
  <si>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</si>
  <si>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</si>
  <si>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</si>
  <si>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</si>
  <si>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</si>
  <si>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</si>
  <si>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</si>
  <si>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</si>
  <si>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</si>
  <si>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</si>
  <si>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</si>
  <si>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</si>
  <si>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</si>
  <si>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</si>
  <si>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</si>
  <si>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</si>
  <si>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</si>
  <si>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</si>
  <si>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</si>
  <si>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</si>
  <si>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</si>
  <si>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</si>
  <si>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</si>
  <si>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</si>
  <si>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</si>
  <si>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</si>
  <si>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</si>
  <si>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</si>
  <si>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</si>
  <si>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</si>
  <si>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</si>
  <si>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</si>
  <si>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</si>
  <si>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</si>
  <si>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</si>
  <si>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</si>
  <si>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</si>
  <si>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</si>
  <si>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</si>
  <si>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</si>
  <si>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</si>
  <si>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</si>
  <si>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</si>
  <si>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</si>
  <si>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</si>
  <si>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</si>
  <si>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</si>
  <si>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</si>
  <si>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</si>
  <si>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</si>
  <si>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</si>
  <si>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</si>
  <si>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</si>
  <si>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</si>
  <si>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</si>
  <si>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</si>
  <si>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</si>
  <si>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</si>
  <si>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</si>
  <si>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</si>
  <si>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</si>
  <si>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</si>
  <si>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</si>
  <si>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</si>
  <si>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</si>
  <si>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</si>
  <si>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</si>
  <si>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</si>
  <si>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</si>
  <si>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</si>
  <si>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</si>
  <si>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</si>
  <si>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</si>
  <si>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</si>
  <si>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</si>
  <si>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</si>
  <si>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</si>
  <si>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</si>
  <si>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</si>
  <si>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</si>
  <si>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</si>
  <si>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</si>
  <si>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</si>
  <si>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</si>
  <si>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</si>
  <si>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</si>
  <si>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</si>
  <si>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</si>
  <si>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</si>
  <si>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</si>
  <si>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</si>
  <si>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</si>
  <si>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</si>
  <si>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</si>
  <si>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</si>
  <si>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</si>
  <si>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</si>
  <si>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</si>
  <si>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</si>
  <si>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</si>
  <si>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</si>
  <si>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</si>
  <si>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</si>
  <si>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</si>
  <si>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</si>
  <si>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</si>
  <si>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</si>
  <si>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</si>
  <si>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</si>
  <si>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</si>
  <si>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</si>
  <si>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</si>
  <si>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</si>
  <si>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</si>
  <si>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</si>
  <si>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</si>
  <si>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</si>
  <si>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</si>
  <si>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</si>
  <si>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</si>
  <si>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</si>
  <si>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</si>
  <si>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</si>
  <si>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</si>
  <si>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</si>
  <si>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</si>
  <si>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</si>
  <si>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</si>
  <si>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</si>
  <si>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</si>
  <si>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</si>
  <si>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</si>
  <si>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</si>
  <si>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</si>
  <si>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</si>
  <si>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</si>
  <si>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</si>
  <si>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</si>
  <si>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</si>
  <si>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</si>
  <si>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</si>
  <si>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</si>
  <si>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</si>
  <si>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</si>
  <si>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</si>
  <si>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</si>
  <si>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</si>
  <si>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</si>
  <si>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</si>
  <si>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</si>
  <si>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</si>
  <si>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</si>
  <si>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</si>
  <si>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</si>
  <si>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</si>
  <si>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</si>
  <si>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</si>
  <si>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</si>
  <si>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</si>
  <si>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</si>
  <si>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</si>
  <si>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</si>
  <si>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</si>
  <si>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</si>
  <si>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</si>
  <si>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</si>
  <si>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</si>
  <si>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</si>
  <si>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</si>
  <si>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</si>
  <si>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</si>
  <si>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</si>
  <si>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</si>
  <si>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</si>
  <si>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</si>
  <si>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</si>
  <si>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</si>
  <si>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</si>
  <si>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</si>
  <si>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</si>
  <si>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</si>
  <si>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</si>
  <si>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</si>
  <si>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</si>
  <si>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</si>
  <si>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</si>
  <si>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</si>
  <si>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</si>
  <si>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</si>
  <si>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</si>
  <si>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</si>
  <si>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</si>
  <si>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</si>
  <si>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</si>
  <si>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</si>
  <si>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</si>
  <si>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</si>
  <si>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</si>
  <si>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</si>
  <si>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</si>
  <si>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</si>
  <si>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</si>
  <si>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</si>
  <si>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</si>
  <si>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</si>
  <si>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</si>
  <si>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</si>
  <si>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</si>
  <si>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</si>
  <si>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</si>
  <si>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</si>
  <si>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</si>
  <si>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</si>
  <si>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</si>
  <si>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</si>
  <si>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</si>
  <si>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</si>
  <si>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</si>
  <si>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</si>
  <si>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</si>
  <si>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</si>
  <si>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</si>
  <si>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</si>
  <si>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</si>
  <si>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</si>
  <si>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</si>
  <si>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</si>
  <si>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</si>
  <si>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</si>
  <si>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</si>
  <si>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</si>
  <si>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</si>
  <si>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</si>
  <si>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</si>
  <si>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</si>
  <si>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</si>
  <si>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</si>
  <si>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</si>
  <si>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</si>
  <si>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</si>
  <si>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</si>
  <si>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</si>
  <si>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</si>
  <si>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</si>
  <si>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</si>
  <si>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</si>
  <si>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</si>
  <si>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</si>
  <si>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</si>
  <si>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</si>
  <si>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</si>
  <si>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</si>
  <si>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</si>
  <si>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</si>
  <si>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</si>
  <si>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</si>
  <si>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</si>
  <si>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</si>
  <si>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</si>
  <si>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</si>
  <si>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</si>
  <si>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</si>
  <si>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</si>
  <si>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</si>
  <si>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</si>
  <si>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</si>
  <si>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</si>
  <si>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</si>
  <si>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</si>
  <si>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</si>
  <si>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</si>
  <si>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</si>
  <si>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</si>
  <si>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</si>
  <si>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</si>
  <si>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</si>
  <si>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</si>
  <si>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</si>
  <si>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</si>
  <si>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</si>
  <si>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</si>
  <si>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</si>
  <si>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</si>
  <si>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</si>
  <si>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</si>
  <si>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</si>
  <si>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</si>
  <si>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</si>
  <si>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</si>
  <si>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</si>
  <si>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</si>
  <si>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</si>
  <si>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</si>
  <si>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</si>
  <si>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</si>
  <si>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</si>
  <si>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</si>
  <si>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</si>
  <si>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</si>
  <si>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</si>
  <si>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</si>
  <si>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</si>
  <si>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</si>
  <si>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</si>
  <si>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</si>
  <si>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</si>
  <si>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</si>
  <si>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</si>
  <si>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</si>
  <si>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</si>
  <si>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</si>
  <si>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</si>
  <si>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</si>
  <si>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</si>
  <si>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</si>
  <si>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</si>
  <si>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</si>
  <si>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</si>
  <si>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</si>
  <si>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</si>
  <si>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</si>
  <si>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</si>
  <si>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</si>
  <si>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</si>
  <si>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</si>
  <si>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</si>
  <si>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</si>
  <si>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</si>
  <si>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</si>
  <si>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</si>
  <si>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</si>
  <si>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</si>
  <si>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</si>
  <si>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</si>
  <si>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</si>
  <si>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</si>
  <si>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</si>
  <si>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</si>
  <si>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</si>
  <si>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</si>
  <si>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</si>
  <si>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</si>
  <si>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</si>
  <si>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</si>
  <si>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</si>
  <si>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</si>
  <si>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</si>
  <si>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</si>
  <si>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</si>
  <si>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</si>
  <si>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</si>
  <si>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</si>
  <si>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</si>
  <si>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</si>
  <si>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</si>
  <si>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</si>
  <si>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</si>
  <si>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</si>
  <si>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</si>
  <si>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</si>
  <si>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</si>
  <si>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</si>
  <si>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</si>
  <si>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</si>
  <si>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</si>
  <si>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</si>
  <si>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</si>
  <si>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</si>
  <si>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</si>
  <si>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</si>
  <si>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</si>
  <si>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</si>
  <si>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</si>
  <si>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</si>
  <si>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</si>
  <si>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</si>
  <si>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</si>
  <si>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</si>
  <si>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</si>
  <si>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</si>
  <si>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</si>
  <si>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</si>
  <si>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</si>
  <si>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</si>
  <si>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</si>
  <si>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</si>
  <si>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</si>
  <si>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</si>
  <si>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</si>
  <si>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</si>
  <si>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</si>
  <si>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</si>
  <si>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</si>
  <si>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</si>
  <si>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</si>
  <si>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</si>
  <si>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</si>
  <si>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</si>
  <si>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</si>
  <si>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</si>
  <si>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</si>
  <si>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</si>
  <si>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</si>
  <si>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</si>
  <si>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</si>
  <si>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</si>
  <si>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</si>
  <si>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</si>
  <si>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</si>
  <si>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</si>
  <si>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</si>
  <si>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</si>
  <si>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</si>
  <si>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</si>
  <si>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</si>
  <si>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</si>
  <si>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</si>
  <si>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</si>
  <si>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</si>
  <si>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</si>
  <si>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</si>
  <si>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</si>
  <si>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</si>
  <si>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</si>
  <si>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</si>
  <si>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</si>
  <si>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</si>
  <si>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</si>
  <si>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</si>
  <si>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</si>
  <si>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</si>
  <si>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</si>
  <si>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</si>
  <si>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</si>
  <si>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</si>
  <si>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</si>
  <si>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</si>
  <si>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</si>
  <si>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</si>
  <si>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</si>
  <si>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</si>
  <si>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</si>
  <si>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</si>
  <si>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</si>
  <si>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</si>
  <si>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</si>
  <si>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</si>
  <si>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</si>
  <si>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</si>
  <si>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</si>
  <si>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</si>
  <si>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</si>
  <si>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</si>
  <si>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</si>
  <si>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</si>
  <si>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</si>
  <si>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</si>
  <si>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</si>
  <si>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</si>
  <si>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</si>
  <si>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</si>
  <si>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</si>
  <si>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</si>
  <si>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</si>
  <si>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</si>
  <si>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</si>
  <si>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</si>
  <si>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</si>
  <si>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</si>
  <si>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</si>
  <si>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</si>
  <si>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</si>
  <si>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</si>
  <si>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</si>
  <si>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</si>
  <si>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</si>
  <si>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</si>
  <si>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</si>
  <si>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</si>
  <si>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</si>
  <si>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</si>
  <si>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</si>
  <si>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</si>
  <si>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</si>
  <si>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</si>
  <si>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</si>
  <si>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</si>
  <si>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</si>
  <si>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</si>
  <si>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</si>
  <si>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</si>
  <si>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</si>
  <si>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</si>
  <si>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</si>
  <si>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</si>
  <si>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</si>
  <si>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</si>
  <si>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</si>
  <si>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</si>
  <si>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</si>
  <si>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</si>
  <si>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</si>
  <si>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</si>
  <si>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</si>
  <si>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</si>
  <si>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</si>
  <si>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</si>
  <si>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</si>
  <si>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</si>
  <si>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</si>
  <si>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</si>
  <si>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</si>
  <si>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</si>
  <si>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</si>
  <si>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</si>
  <si>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</si>
  <si>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</si>
  <si>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</si>
  <si>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</si>
  <si>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</si>
  <si>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</si>
  <si>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</si>
  <si>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</si>
  <si>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</si>
  <si>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</si>
  <si>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</si>
  <si>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</si>
  <si>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</si>
  <si>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</si>
  <si>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</si>
  <si>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</si>
  <si>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</si>
  <si>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</si>
  <si>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</si>
  <si>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</si>
  <si>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</si>
  <si>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</si>
  <si>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</si>
  <si>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</si>
  <si>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</si>
  <si>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</si>
  <si>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</si>
  <si>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</si>
  <si>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</si>
  <si>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</si>
  <si>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</si>
  <si>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</si>
  <si>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</si>
  <si>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</si>
  <si>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</si>
  <si>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</si>
  <si>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</si>
  <si>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</si>
  <si>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</si>
  <si>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</si>
  <si>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</si>
  <si>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</si>
  <si>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</si>
  <si>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</si>
  <si>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</si>
  <si>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</si>
  <si>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</si>
  <si>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</si>
  <si>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</si>
  <si>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</si>
  <si>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</si>
  <si>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</si>
  <si>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</si>
  <si>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</si>
  <si>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</si>
  <si>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</si>
  <si>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</si>
  <si>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</si>
  <si>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</si>
  <si>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</si>
  <si>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</si>
  <si>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</si>
  <si>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</si>
  <si>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</si>
  <si>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</si>
  <si>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</si>
  <si>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</si>
  <si>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</si>
  <si>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</si>
  <si>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</si>
  <si>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</si>
  <si>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</si>
  <si>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</si>
  <si>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</si>
  <si>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</si>
  <si>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</si>
  <si>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</si>
  <si>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</si>
  <si>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</si>
  <si>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</si>
  <si>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</si>
  <si>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</si>
  <si>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</si>
  <si>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</si>
  <si>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</si>
  <si>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</si>
  <si>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</si>
  <si>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</si>
  <si>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</si>
  <si>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</si>
  <si>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</si>
  <si>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</si>
  <si>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</si>
  <si>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</si>
  <si>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</si>
  <si>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</si>
  <si>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</si>
  <si>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</si>
  <si>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</si>
  <si>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</si>
  <si>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</si>
  <si>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</si>
  <si>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</si>
  <si>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</si>
  <si>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</si>
  <si>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</si>
  <si>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</si>
  <si>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</si>
  <si>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</si>
  <si>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</si>
  <si>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</si>
  <si>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</si>
  <si>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</si>
  <si>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</si>
  <si>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</si>
  <si>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</si>
  <si>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</si>
  <si>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</si>
  <si>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</si>
  <si>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</si>
  <si>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</si>
  <si>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</si>
  <si>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</si>
  <si>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</si>
  <si>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</si>
  <si>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</si>
  <si>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</si>
  <si>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</si>
  <si>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</si>
  <si>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</si>
  <si>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</si>
  <si>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</si>
  <si>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</si>
  <si>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</si>
  <si>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</si>
  <si>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</si>
  <si>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</si>
  <si>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</si>
  <si>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</si>
  <si>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</si>
  <si>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</si>
  <si>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</si>
  <si>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</si>
  <si>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</si>
  <si>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</si>
  <si>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</si>
  <si>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</si>
  <si>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</si>
  <si>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</si>
  <si>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</si>
  <si>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</si>
  <si>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</si>
  <si>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</si>
  <si>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</si>
  <si>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</si>
  <si>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</si>
  <si>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</si>
  <si>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</si>
  <si>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</si>
  <si>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</si>
  <si>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</si>
  <si>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</si>
  <si>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</si>
  <si>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</si>
  <si>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</si>
  <si>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</si>
  <si>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</si>
  <si>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</si>
  <si>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</si>
  <si>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</si>
  <si>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</si>
  <si>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</si>
  <si>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</si>
  <si>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</si>
  <si>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</si>
  <si>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</si>
  <si>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</si>
  <si>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</si>
  <si>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</si>
  <si>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</si>
  <si>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</si>
  <si>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</si>
  <si>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</si>
  <si>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</si>
  <si>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</si>
  <si>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</si>
  <si>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</si>
  <si>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</si>
  <si>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</si>
  <si>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</si>
  <si>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</si>
  <si>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</si>
  <si>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</si>
  <si>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</si>
  <si>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</si>
  <si>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</si>
  <si>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</si>
  <si>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</si>
  <si>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</si>
  <si>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</si>
  <si>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</si>
  <si>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</si>
  <si>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</si>
  <si>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</si>
  <si>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</si>
  <si>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</si>
  <si>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</si>
  <si>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</si>
  <si>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</si>
  <si>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</si>
  <si>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</si>
  <si>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</si>
  <si>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</si>
  <si>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</si>
  <si>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</si>
  <si>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</si>
  <si>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</si>
  <si>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</si>
  <si>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</si>
  <si>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</si>
  <si>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</si>
  <si>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</si>
  <si>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</si>
  <si>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</si>
  <si>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</si>
  <si>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</si>
  <si>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</si>
  <si>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</si>
  <si>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</si>
  <si>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</si>
  <si>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</si>
  <si>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</si>
  <si>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</si>
  <si>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</si>
  <si>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</si>
  <si>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</si>
  <si>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</si>
  <si>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</si>
  <si>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</si>
  <si>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</si>
  <si>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</si>
  <si>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</si>
  <si>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</si>
  <si>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</si>
  <si>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</si>
  <si>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</si>
  <si>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</si>
  <si>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</si>
  <si>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</si>
  <si>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</si>
  <si>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</si>
  <si>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</si>
  <si>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</si>
  <si>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</si>
  <si>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</si>
  <si>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</si>
  <si>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</si>
  <si>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</si>
  <si>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</si>
  <si>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</si>
  <si>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</si>
  <si>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</si>
  <si>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</si>
  <si>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</si>
  <si>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</si>
  <si>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</si>
  <si>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</si>
  <si>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</si>
  <si>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</si>
  <si>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</si>
  <si>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</si>
  <si>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</si>
  <si>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</si>
  <si>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</si>
  <si>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</si>
  <si>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</si>
  <si>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</si>
  <si>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</si>
  <si>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</si>
  <si>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</si>
  <si>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</si>
  <si>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</si>
  <si>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</si>
  <si>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</si>
  <si>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</si>
  <si>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</si>
  <si>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</si>
  <si>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</si>
  <si>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</si>
  <si>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</si>
  <si>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</si>
  <si>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</si>
  <si>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</si>
  <si>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</si>
  <si>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</si>
  <si>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</si>
  <si>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</si>
  <si>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</si>
  <si>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</si>
  <si>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</si>
  <si>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</si>
  <si>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</si>
  <si>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</si>
  <si>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</si>
  <si>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</si>
  <si>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</si>
  <si>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</si>
  <si>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</si>
  <si>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</si>
  <si>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</si>
  <si>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</si>
  <si>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</si>
  <si>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</si>
  <si>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</si>
  <si>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</si>
  <si>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</si>
  <si>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</si>
  <si>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</si>
  <si>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</si>
  <si>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</si>
  <si>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</si>
  <si>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</si>
  <si>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</si>
  <si>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</si>
  <si>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</si>
  <si>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</si>
  <si>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</si>
  <si>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</si>
  <si>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</si>
  <si>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</si>
  <si>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</si>
  <si>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</si>
  <si>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</si>
  <si>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</si>
  <si>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</si>
  <si>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</si>
  <si>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</si>
  <si>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</si>
  <si>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</si>
  <si>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</si>
  <si>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</si>
  <si>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</si>
  <si>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</si>
  <si>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</si>
  <si>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</si>
  <si>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</si>
  <si>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</si>
  <si>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</si>
  <si>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</si>
  <si>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</si>
  <si>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</si>
  <si>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</si>
  <si>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</si>
  <si>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</si>
  <si>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</si>
  <si>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</si>
  <si>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</si>
  <si>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</si>
  <si>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</si>
  <si>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</si>
  <si>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</si>
  <si>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</si>
  <si>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</si>
  <si>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</si>
  <si>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</si>
  <si>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</si>
  <si>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</si>
  <si>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</si>
  <si>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</si>
  <si>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</si>
  <si>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</si>
  <si>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</si>
  <si>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</si>
  <si>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</si>
  <si>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</si>
  <si>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</si>
  <si>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</si>
  <si>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</si>
  <si>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</si>
  <si>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</si>
  <si>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</si>
  <si>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</si>
  <si>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</si>
  <si>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</si>
  <si>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</si>
  <si>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</si>
  <si>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</si>
  <si>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</si>
  <si>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</si>
  <si>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</si>
  <si>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</si>
  <si>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</si>
  <si>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</si>
  <si>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</si>
  <si>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</si>
  <si>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</si>
  <si>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</si>
  <si>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</si>
  <si>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</si>
  <si>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</si>
  <si>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</si>
  <si>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</si>
  <si>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</si>
  <si>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</si>
  <si>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</si>
  <si>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</si>
  <si>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</si>
  <si>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</si>
  <si>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</si>
  <si>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</si>
  <si>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</si>
  <si>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</si>
  <si>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</si>
  <si>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</si>
  <si>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</si>
  <si>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</si>
  <si>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</si>
  <si>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</si>
  <si>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</si>
  <si>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</si>
  <si>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</si>
  <si>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</si>
  <si>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</si>
  <si>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</si>
  <si>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</si>
  <si>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</si>
  <si>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</si>
  <si>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</si>
  <si>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</si>
  <si>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</si>
  <si>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</si>
  <si>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</si>
  <si>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</si>
  <si>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</si>
  <si>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</si>
  <si>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</si>
  <si>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</si>
  <si>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</si>
  <si>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</si>
  <si>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</si>
  <si>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</si>
  <si>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</si>
  <si>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</si>
  <si>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</si>
  <si>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</si>
  <si>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</si>
  <si>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</si>
  <si>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</si>
  <si>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</si>
  <si>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</si>
  <si>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</si>
  <si>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</si>
  <si>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</si>
  <si>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</si>
  <si>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</si>
  <si>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</si>
  <si>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</si>
  <si>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</si>
  <si>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</si>
  <si>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</si>
  <si>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</si>
  <si>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</si>
  <si>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</si>
  <si>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</si>
  <si>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</si>
  <si>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</si>
  <si>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</si>
  <si>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</si>
  <si>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</si>
  <si>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</si>
  <si>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</si>
  <si>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</si>
  <si>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</si>
  <si>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</si>
  <si>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</si>
  <si>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</si>
  <si>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</si>
  <si>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</si>
  <si>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</si>
  <si>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</si>
  <si>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</si>
  <si>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</si>
  <si>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</si>
  <si>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</si>
  <si>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</si>
  <si>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</si>
  <si>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</si>
  <si>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</si>
  <si>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</si>
  <si>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</si>
  <si>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</si>
  <si>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</si>
  <si>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</si>
  <si>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</si>
  <si>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</si>
  <si>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</si>
  <si>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</si>
  <si>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</si>
  <si>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</si>
  <si>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</si>
  <si>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</si>
  <si>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</si>
  <si>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</si>
  <si>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</si>
  <si>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</si>
  <si>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</si>
  <si>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</si>
  <si>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</si>
  <si>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</si>
  <si>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</si>
  <si>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</si>
  <si>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</si>
  <si>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</si>
  <si>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</si>
  <si>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</si>
  <si>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</si>
  <si>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</si>
  <si>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</si>
  <si>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</si>
  <si>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</si>
  <si>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</si>
  <si>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</si>
  <si>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</si>
  <si>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</si>
  <si>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</si>
  <si>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</si>
  <si>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</si>
  <si>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</si>
  <si>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</si>
  <si>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</si>
  <si>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</si>
  <si>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</si>
  <si>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</si>
  <si>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</si>
  <si>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</si>
  <si>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</si>
  <si>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</si>
  <si>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</si>
  <si>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</si>
  <si>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</si>
  <si>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</si>
  <si>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</si>
  <si>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</si>
  <si>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</si>
  <si>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</si>
  <si>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</si>
  <si>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</si>
  <si>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</si>
  <si>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</si>
  <si>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</si>
  <si>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</si>
  <si>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</si>
  <si>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</si>
  <si>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</si>
  <si>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</si>
  <si>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</si>
  <si>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</si>
  <si>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</si>
  <si>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</si>
  <si>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</si>
  <si>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</si>
  <si>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</si>
  <si>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</si>
  <si>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</si>
  <si>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</si>
  <si>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</si>
  <si>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</si>
  <si>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</si>
  <si>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</si>
  <si>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</si>
  <si>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</si>
  <si>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</si>
  <si>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</si>
  <si>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</si>
  <si>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</si>
  <si>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</si>
  <si>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</si>
  <si>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</si>
  <si>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</si>
  <si>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</si>
  <si>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</si>
  <si>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</si>
  <si>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</si>
  <si>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</si>
  <si>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</si>
  <si>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</si>
  <si>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</si>
  <si>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</si>
  <si>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</si>
  <si>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</si>
  <si>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</si>
  <si>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</si>
  <si>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</si>
  <si>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</si>
  <si>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</si>
  <si>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</si>
  <si>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</si>
  <si>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</si>
  <si>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</si>
  <si>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</si>
  <si>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</si>
  <si>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</si>
  <si>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</si>
  <si>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</si>
  <si>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</si>
  <si>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</si>
  <si>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</si>
  <si>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</si>
  <si>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</si>
  <si>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</si>
  <si>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</si>
  <si>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</si>
  <si>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</si>
  <si>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</si>
  <si>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</si>
  <si>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</si>
  <si>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</si>
  <si>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</si>
  <si>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</si>
  <si>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</si>
  <si>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</si>
  <si>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</si>
  <si>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</si>
  <si>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</si>
  <si>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</si>
  <si>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</si>
  <si>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</si>
  <si>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</si>
  <si>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</si>
  <si>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</si>
  <si>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</si>
  <si>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</si>
  <si>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</si>
  <si>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</si>
  <si>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</si>
  <si>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</si>
  <si>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</si>
  <si>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</si>
  <si>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</si>
  <si>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</si>
  <si>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</si>
  <si>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</si>
  <si>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</si>
  <si>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</si>
  <si>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</si>
  <si>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</si>
  <si>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</si>
  <si>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</si>
  <si>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</si>
  <si>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</si>
  <si>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</si>
  <si>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</si>
  <si>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</si>
  <si>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</si>
  <si>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</si>
  <si>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</si>
  <si>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</si>
  <si>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</si>
  <si>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</si>
  <si>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</si>
  <si>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</si>
  <si>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</si>
  <si>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</si>
  <si>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</si>
  <si>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</si>
  <si>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</si>
  <si>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</si>
  <si>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</si>
  <si>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</si>
  <si>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</si>
  <si>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</si>
  <si>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</si>
  <si>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</si>
  <si>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</si>
  <si>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</si>
  <si>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</si>
  <si>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</si>
  <si>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</si>
  <si>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</si>
  <si>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</si>
  <si>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</si>
  <si>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</si>
  <si>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</si>
  <si>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</si>
  <si>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</si>
  <si>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</si>
  <si>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</si>
  <si>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</si>
  <si>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</si>
  <si>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</si>
  <si>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</si>
  <si>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</si>
  <si>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</si>
  <si>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</si>
  <si>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</si>
  <si>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</si>
  <si>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</si>
  <si>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</si>
  <si>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</si>
  <si>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</si>
  <si>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</si>
  <si>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</si>
  <si>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</si>
  <si>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</si>
  <si>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</si>
  <si>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</si>
  <si>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</si>
  <si>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</si>
  <si>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</si>
  <si>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</si>
  <si>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</si>
  <si>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</si>
  <si>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</si>
  <si>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</si>
  <si>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</si>
  <si>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</si>
  <si>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</si>
  <si>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</si>
  <si>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</si>
  <si>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</si>
  <si>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</si>
  <si>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</si>
  <si>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</si>
  <si>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</si>
  <si>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</si>
  <si>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</si>
  <si>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</si>
  <si>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</si>
  <si>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</si>
  <si>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</si>
  <si>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</si>
  <si>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</si>
  <si>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</si>
  <si>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</si>
  <si>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</si>
  <si>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</si>
  <si>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</si>
  <si>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</si>
  <si>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</si>
  <si>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</si>
  <si>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</si>
  <si>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</si>
  <si>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</si>
  <si>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</si>
  <si>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</si>
  <si>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</si>
  <si>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</si>
  <si>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</si>
  <si>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</si>
  <si>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</si>
  <si>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</si>
  <si>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</si>
  <si>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</si>
  <si>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</si>
  <si>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</si>
  <si>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</si>
  <si>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</si>
  <si>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</si>
  <si>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</si>
  <si>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</si>
  <si>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</si>
  <si>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</si>
  <si>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</si>
  <si>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</si>
  <si>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</si>
  <si>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</si>
  <si>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</si>
  <si>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</si>
  <si>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</si>
  <si>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</si>
  <si>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</si>
  <si>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</si>
  <si>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</si>
  <si>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</si>
  <si>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</si>
  <si>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</si>
  <si>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</si>
  <si>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</si>
  <si>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</si>
  <si>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</si>
  <si>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</si>
  <si>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</si>
  <si>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</si>
  <si>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</si>
  <si>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</si>
  <si>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</si>
  <si>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</si>
  <si>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</si>
  <si>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</si>
  <si>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</si>
  <si>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</si>
  <si>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</si>
  <si>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</si>
  <si>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</si>
  <si>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</si>
  <si>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</si>
  <si>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</si>
  <si>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</si>
  <si>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</si>
  <si>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</si>
  <si>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</si>
  <si>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</si>
  <si>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</si>
  <si>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</si>
  <si>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</si>
  <si>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</si>
  <si>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</si>
  <si>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</si>
  <si>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</si>
  <si>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</si>
  <si>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</si>
  <si>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</si>
  <si>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</si>
  <si>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</si>
  <si>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</si>
  <si>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</si>
  <si>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</si>
  <si>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</si>
  <si>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</si>
  <si>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</si>
  <si>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</si>
  <si>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</si>
  <si>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</si>
  <si>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</si>
  <si>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</si>
  <si>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</si>
  <si>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</si>
  <si>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</si>
  <si>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</si>
  <si>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</si>
  <si>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</si>
  <si>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</si>
  <si>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</si>
  <si>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</si>
  <si>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</si>
  <si>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</si>
  <si>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</si>
  <si>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</si>
  <si>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</si>
  <si>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</si>
  <si>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</si>
  <si>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</si>
  <si>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</si>
  <si>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</si>
  <si>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</si>
  <si>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</si>
  <si>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</si>
  <si>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</si>
  <si>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</si>
  <si>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</si>
  <si>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</si>
  <si>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</si>
  <si>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</si>
  <si>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</si>
  <si>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</si>
  <si>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</si>
  <si>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</si>
  <si>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</si>
  <si>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</si>
  <si>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</si>
  <si>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</si>
  <si>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</si>
  <si>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</si>
  <si>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</si>
  <si>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</si>
  <si>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</si>
  <si>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</si>
  <si>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</si>
  <si>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</si>
  <si>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</si>
  <si>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</si>
  <si>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</si>
  <si>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</si>
  <si>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</si>
  <si>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</si>
  <si>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</si>
  <si>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</si>
  <si>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</si>
  <si>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</si>
  <si>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</si>
  <si>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</si>
  <si>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</si>
  <si>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</si>
  <si>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</si>
  <si>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</si>
  <si>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</si>
  <si>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</si>
  <si>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</si>
  <si>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</si>
  <si>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</si>
  <si>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</si>
  <si>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</si>
  <si>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</si>
  <si>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</si>
  <si>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</si>
  <si>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</si>
  <si>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</si>
  <si>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</si>
  <si>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</si>
  <si>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</si>
  <si>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</si>
  <si>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</si>
  <si>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</si>
  <si>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</si>
  <si>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</si>
  <si>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</si>
  <si>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</si>
  <si>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</si>
  <si>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</si>
  <si>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</si>
  <si>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</si>
  <si>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</si>
  <si>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</si>
  <si>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</si>
  <si>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</si>
  <si>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</si>
  <si>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</si>
  <si>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</si>
  <si>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</si>
  <si>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</si>
  <si>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</si>
  <si>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</si>
  <si>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</si>
  <si>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</si>
  <si>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</si>
  <si>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</si>
  <si>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</si>
  <si>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</si>
  <si>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</si>
  <si>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</si>
  <si>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</si>
  <si>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</si>
  <si>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</si>
  <si>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</si>
  <si>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</si>
  <si>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</si>
  <si>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</si>
  <si>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</si>
  <si>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</si>
  <si>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</si>
  <si>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</si>
  <si>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</si>
  <si>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</si>
  <si>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</si>
  <si>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</si>
  <si>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</si>
  <si>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</si>
  <si>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</si>
  <si>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</si>
  <si>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</si>
  <si>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</si>
  <si>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</si>
  <si>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</si>
  <si>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</si>
  <si>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</si>
  <si>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</si>
  <si>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</si>
  <si>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</si>
  <si>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</si>
  <si>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</si>
  <si>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</si>
  <si>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</si>
  <si>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</si>
  <si>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</si>
  <si>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</si>
  <si>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</si>
  <si>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</si>
  <si>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</si>
  <si>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</si>
  <si>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</si>
  <si>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</si>
  <si>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</si>
  <si>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</si>
  <si>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</si>
  <si>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</si>
  <si>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</si>
  <si>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</si>
  <si>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</si>
  <si>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</si>
  <si>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</si>
  <si>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</si>
  <si>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</si>
  <si>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</si>
  <si>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</si>
  <si>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</si>
  <si>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</si>
  <si>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</si>
  <si>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</si>
  <si>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</si>
  <si>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</si>
  <si>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</si>
  <si>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</si>
  <si>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</si>
  <si>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</si>
  <si>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</si>
  <si>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</si>
  <si>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</si>
  <si>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</si>
  <si>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</si>
  <si>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</si>
  <si>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</si>
  <si>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</si>
  <si>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</si>
  <si>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</si>
  <si>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</si>
  <si>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</si>
  <si>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</si>
  <si>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</si>
  <si>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</si>
  <si>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</si>
  <si>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</si>
  <si>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</si>
  <si>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</si>
  <si>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</si>
  <si>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</si>
  <si>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</si>
  <si>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</si>
  <si>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</si>
  <si>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</si>
  <si>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</si>
  <si>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</si>
  <si>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</si>
  <si>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</si>
  <si>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</si>
  <si>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</si>
  <si>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</si>
  <si>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</si>
  <si>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</si>
  <si>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</si>
  <si>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</si>
  <si>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</si>
  <si>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</si>
  <si>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</si>
  <si>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</si>
  <si>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</si>
  <si>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</si>
  <si>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</si>
  <si>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</si>
  <si>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</si>
  <si>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</si>
  <si>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</si>
  <si>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</si>
  <si>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</si>
  <si>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</si>
  <si>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</si>
  <si>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</si>
  <si>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</si>
  <si>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</si>
  <si>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</si>
  <si>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</si>
  <si>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</si>
  <si>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</si>
  <si>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</si>
  <si>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</si>
  <si>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</si>
  <si>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</si>
  <si>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</si>
  <si>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</si>
  <si>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</si>
  <si>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</si>
  <si>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</si>
  <si>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</si>
  <si>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</si>
  <si>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</si>
  <si>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</si>
  <si>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</si>
  <si>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</si>
  <si>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</si>
  <si>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</si>
  <si>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</si>
  <si>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</si>
  <si>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</si>
  <si>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</si>
  <si>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</si>
  <si>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</si>
  <si>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</si>
  <si>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</si>
  <si>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</si>
  <si>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</si>
  <si>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</si>
  <si>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</si>
  <si>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</si>
  <si>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</si>
  <si>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</si>
  <si>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</si>
  <si>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</si>
  <si>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</si>
  <si>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</si>
  <si>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</si>
  <si>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</si>
  <si>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</si>
  <si>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</si>
  <si>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</si>
  <si>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</si>
  <si>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</si>
  <si>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</si>
  <si>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</si>
  <si>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</si>
  <si>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</si>
  <si>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</si>
  <si>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</si>
  <si>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</si>
  <si>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</si>
  <si>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</si>
  <si>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</si>
  <si>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</si>
  <si>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</si>
  <si>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</si>
  <si>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</si>
  <si>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</si>
  <si>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</si>
  <si>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</si>
  <si>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</si>
  <si>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</si>
  <si>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</si>
  <si>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</si>
  <si>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</si>
  <si>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</si>
  <si>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</si>
  <si>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</si>
  <si>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</si>
  <si>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</si>
  <si>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</si>
  <si>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</si>
  <si>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</si>
  <si>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</si>
  <si>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</si>
  <si>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</si>
  <si>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</si>
  <si>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</si>
  <si>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</si>
  <si>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</si>
  <si>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</si>
  <si>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</si>
  <si>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</si>
  <si>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</si>
  <si>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</si>
  <si>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</si>
  <si>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</si>
  <si>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</si>
  <si>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</si>
  <si>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</si>
  <si>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</si>
  <si>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</si>
  <si>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</si>
  <si>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</si>
  <si>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</si>
  <si>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</si>
  <si>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</si>
  <si>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</si>
  <si>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</si>
  <si>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</si>
  <si>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</si>
  <si>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</si>
  <si>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</si>
  <si>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</si>
  <si>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</si>
  <si>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</si>
  <si>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</si>
  <si>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</si>
  <si>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</si>
  <si>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</si>
  <si>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</si>
  <si>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</si>
  <si>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</si>
  <si>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</si>
  <si>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</si>
  <si>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</si>
  <si>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</si>
  <si>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</si>
  <si>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</si>
  <si>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</si>
  <si>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</si>
  <si>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</si>
  <si>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</si>
  <si>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</si>
  <si>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</si>
  <si>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</si>
  <si>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</si>
  <si>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</si>
  <si>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</si>
  <si>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</si>
  <si>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</si>
  <si>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</si>
  <si>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</si>
  <si>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</si>
  <si>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</si>
  <si>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</si>
  <si>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</si>
  <si>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</si>
  <si>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</si>
  <si>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</si>
  <si>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</si>
  <si>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</si>
  <si>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</si>
  <si>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</si>
  <si>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</si>
  <si>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</si>
  <si>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</si>
  <si>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</si>
  <si>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</si>
  <si>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</si>
  <si>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</si>
  <si>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</si>
  <si>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</si>
  <si>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</si>
  <si>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</si>
  <si>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</si>
  <si>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</si>
  <si>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</si>
  <si>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</si>
  <si>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</si>
  <si>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</si>
  <si>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</si>
  <si>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</si>
  <si>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</si>
  <si>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</si>
  <si>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</si>
  <si>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</si>
  <si>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</si>
  <si>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</si>
  <si>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</si>
  <si>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</si>
  <si>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</si>
  <si>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</si>
  <si>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</si>
  <si>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</si>
  <si>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</si>
  <si>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</si>
  <si>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</si>
  <si>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</si>
  <si>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</si>
  <si>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</si>
  <si>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</si>
  <si>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</si>
  <si>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</si>
  <si>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</si>
  <si>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</si>
  <si>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</si>
  <si>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</si>
  <si>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</si>
  <si>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</si>
  <si>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</si>
  <si>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</si>
  <si>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</si>
  <si>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</si>
  <si>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</si>
  <si>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</si>
  <si>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</si>
  <si>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</si>
  <si>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</si>
  <si>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</si>
  <si>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</si>
  <si>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</si>
  <si>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</si>
  <si>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</si>
  <si>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</si>
  <si>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</si>
  <si>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</si>
  <si>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</si>
  <si>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</si>
  <si>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</si>
  <si>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</si>
  <si>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</si>
  <si>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</si>
  <si>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</si>
  <si>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</si>
  <si>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</si>
  <si>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</si>
  <si>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</si>
  <si>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</si>
  <si>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</si>
  <si>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</si>
  <si>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</si>
  <si>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</si>
  <si>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</si>
  <si>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</si>
  <si>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</si>
  <si>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</si>
  <si>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</si>
  <si>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</si>
  <si>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</si>
  <si>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</si>
  <si>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</si>
  <si>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</si>
  <si>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</si>
  <si>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</si>
  <si>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</si>
  <si>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</si>
  <si>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</si>
  <si>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</si>
  <si>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</si>
  <si>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</si>
  <si>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</si>
  <si>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</si>
  <si>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</si>
  <si>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</si>
  <si>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</si>
  <si>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</si>
  <si>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</si>
  <si>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</si>
  <si>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</si>
  <si>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</si>
  <si>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</si>
  <si>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</si>
  <si>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</si>
  <si>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</si>
  <si>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</si>
  <si>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</si>
  <si>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</si>
  <si>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</si>
  <si>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</si>
  <si>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</si>
  <si>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</si>
  <si>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</si>
  <si>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</si>
  <si>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</si>
  <si>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</si>
  <si>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</si>
  <si>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</si>
  <si>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</si>
  <si>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</si>
  <si>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</si>
  <si>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</si>
  <si>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</si>
  <si>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</si>
  <si>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</si>
  <si>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</si>
  <si>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</si>
  <si>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</si>
  <si>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</si>
  <si>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</si>
  <si>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</si>
  <si>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</si>
  <si>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</si>
  <si>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</si>
  <si>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</si>
  <si>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</si>
  <si>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</si>
  <si>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</si>
  <si>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</si>
  <si>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</si>
  <si>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</si>
  <si>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</si>
  <si>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</si>
  <si>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</si>
  <si>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</si>
  <si>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</si>
  <si>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</si>
  <si>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</si>
  <si>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</si>
  <si>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</si>
  <si>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</si>
  <si>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</si>
  <si>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</si>
  <si>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</si>
  <si>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</si>
  <si>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</si>
  <si>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</si>
  <si>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</si>
  <si>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</si>
  <si>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</si>
  <si>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</si>
  <si>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</si>
  <si>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</si>
  <si>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</si>
  <si>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</si>
  <si>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</si>
  <si>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</si>
  <si>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</si>
  <si>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</si>
  <si>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</si>
  <si>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</si>
  <si>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</si>
  <si>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</si>
  <si>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</si>
  <si>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</si>
  <si>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</si>
  <si>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</si>
  <si>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</si>
  <si>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</si>
  <si>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</si>
  <si>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</si>
  <si>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</si>
  <si>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</si>
  <si>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</si>
  <si>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</si>
  <si>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</si>
  <si>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</si>
  <si>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</si>
  <si>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</si>
  <si>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</si>
  <si>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</si>
  <si>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</si>
  <si>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</si>
  <si>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</si>
  <si>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</si>
  <si>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</si>
  <si>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</si>
  <si>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</si>
  <si>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</si>
  <si>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</si>
  <si>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</si>
  <si>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</si>
  <si>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</si>
  <si>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</si>
  <si>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</si>
  <si>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</si>
  <si>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</si>
  <si>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</si>
  <si>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</si>
  <si>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</si>
  <si>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</si>
  <si>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</si>
  <si>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</si>
  <si>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</si>
  <si>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</si>
  <si>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</si>
  <si>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</si>
  <si>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</si>
  <si>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</si>
  <si>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</si>
  <si>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</si>
  <si>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</si>
  <si>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</si>
  <si>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</si>
  <si>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</si>
  <si>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</si>
  <si>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</si>
  <si>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</si>
  <si>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</si>
  <si>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</si>
  <si>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</si>
  <si>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</si>
  <si>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</si>
  <si>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</si>
  <si>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</si>
  <si>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</si>
  <si>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</si>
  <si>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</si>
  <si>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</si>
  <si>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</si>
  <si>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</si>
  <si>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</si>
  <si>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</si>
  <si>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</si>
  <si>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</si>
  <si>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</si>
  <si>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</si>
  <si>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</si>
  <si>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</si>
  <si>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</si>
  <si>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</si>
  <si>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</si>
  <si>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</si>
  <si>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</si>
  <si>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</si>
  <si>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</si>
  <si>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</si>
  <si>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</si>
  <si>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</si>
  <si>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</si>
  <si>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</si>
  <si>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</si>
  <si>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</si>
  <si>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</si>
  <si>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</si>
  <si>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</si>
  <si>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</si>
  <si>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</si>
  <si>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</si>
  <si>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</si>
  <si>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</si>
  <si>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</si>
  <si>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</si>
  <si>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</si>
  <si>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</si>
  <si>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</si>
  <si>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</si>
  <si>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</si>
  <si>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</si>
  <si>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</si>
  <si>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</si>
  <si>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</si>
  <si>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</si>
  <si>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</si>
  <si>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</si>
  <si>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</si>
  <si>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</si>
  <si>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</si>
  <si>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</si>
  <si>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</si>
  <si>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</si>
  <si>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</si>
  <si>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</si>
  <si>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</si>
  <si>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</si>
  <si>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</si>
  <si>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</si>
  <si>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</si>
  <si>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</si>
  <si>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</si>
  <si>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</si>
  <si>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</si>
  <si>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</si>
  <si>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</si>
  <si>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</si>
  <si>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</si>
  <si>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</si>
  <si>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</si>
  <si>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</si>
  <si>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</si>
  <si>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</si>
  <si>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</si>
  <si>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</si>
  <si>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</si>
  <si>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</si>
  <si>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</si>
  <si>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</si>
  <si>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</si>
  <si>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</si>
  <si>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</si>
  <si>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</si>
  <si>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</si>
  <si>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</si>
  <si>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</si>
  <si>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</si>
  <si>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</si>
  <si>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</si>
  <si>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</si>
  <si>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</si>
  <si>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</si>
  <si>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</si>
  <si>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</si>
  <si>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</si>
  <si>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</si>
  <si>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</si>
  <si>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</si>
  <si>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</si>
  <si>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</si>
  <si>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</si>
  <si>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</si>
  <si>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</si>
  <si>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</si>
  <si>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</si>
  <si>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</si>
  <si>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</si>
  <si>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</si>
  <si>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</si>
  <si>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</si>
  <si>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</si>
  <si>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</si>
  <si>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</si>
  <si>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</si>
  <si>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</si>
  <si>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</si>
  <si>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</si>
  <si>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</si>
  <si>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</si>
  <si>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</si>
  <si>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</si>
  <si>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</si>
  <si>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</si>
  <si>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</si>
  <si>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</si>
  <si>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</si>
  <si>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</si>
  <si>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</si>
  <si>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</si>
  <si>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</si>
  <si>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</si>
  <si>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</si>
  <si>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</si>
  <si>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</si>
  <si>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</si>
  <si>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</si>
  <si>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</si>
  <si>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</si>
  <si>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</si>
  <si>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</si>
  <si>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</si>
  <si>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</si>
  <si>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</si>
  <si>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</si>
  <si>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</si>
  <si>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</si>
  <si>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</si>
  <si>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</si>
  <si>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</si>
  <si>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</si>
  <si>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</si>
  <si>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</si>
  <si>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</si>
  <si>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</si>
  <si>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</si>
  <si>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</si>
  <si>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</si>
  <si>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</si>
  <si>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</si>
  <si>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</si>
  <si>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</si>
  <si>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</si>
  <si>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</si>
  <si>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</si>
  <si>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</si>
  <si>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</si>
  <si>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</si>
  <si>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</si>
  <si>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</si>
  <si>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</si>
  <si>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</si>
  <si>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</si>
  <si>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</si>
  <si>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</si>
  <si>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</si>
  <si>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</si>
  <si>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</si>
  <si>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</si>
  <si>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</si>
  <si>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</si>
  <si>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</si>
  <si>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</si>
  <si>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</si>
  <si>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</si>
  <si>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</si>
  <si>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</si>
  <si>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</si>
  <si>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</si>
  <si>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</si>
  <si>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</si>
  <si>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</si>
  <si>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</si>
  <si>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</si>
  <si>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</si>
  <si>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</si>
  <si>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</si>
  <si>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</si>
  <si>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</si>
  <si>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</si>
  <si>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</si>
  <si>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</si>
  <si>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</si>
  <si>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</si>
  <si>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</si>
  <si>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</si>
  <si>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</si>
  <si>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</si>
  <si>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</si>
  <si>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</si>
  <si>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</si>
  <si>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</si>
  <si>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</si>
  <si>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</si>
  <si>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</si>
  <si>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</si>
  <si>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</si>
  <si>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</si>
  <si>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</si>
  <si>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</si>
  <si>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</si>
  <si>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</si>
  <si>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</si>
  <si>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</si>
  <si>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</si>
  <si>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</si>
  <si>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</si>
  <si>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</si>
  <si>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</si>
  <si>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</si>
  <si>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</si>
  <si>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</si>
  <si>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</si>
  <si>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</si>
  <si>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</si>
  <si>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</si>
  <si>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</si>
  <si>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</si>
  <si>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</si>
  <si>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</si>
  <si>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</si>
  <si>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</si>
  <si>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</si>
  <si>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</si>
  <si>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</si>
  <si>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</si>
  <si>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</si>
  <si>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</si>
  <si>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</si>
  <si>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</si>
  <si>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</si>
  <si>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</si>
  <si>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</si>
  <si>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</si>
  <si>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</si>
  <si>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</si>
  <si>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</si>
  <si>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</si>
  <si>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</si>
  <si>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</si>
  <si>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</si>
  <si>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</si>
  <si>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</si>
  <si>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</si>
  <si>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</si>
  <si>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</si>
  <si>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</si>
  <si>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</si>
  <si>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</si>
  <si>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</si>
  <si>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</si>
  <si>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</si>
  <si>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</si>
  <si>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</si>
  <si>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</si>
  <si>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</si>
  <si>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</si>
  <si>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</si>
  <si>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</si>
  <si>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</si>
  <si>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</si>
  <si>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</si>
  <si>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</si>
  <si>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</si>
  <si>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</si>
  <si>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</si>
  <si>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</si>
  <si>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</si>
  <si>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</si>
  <si>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</si>
  <si>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</si>
  <si>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</si>
  <si>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</si>
  <si>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</si>
  <si>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</si>
  <si>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</si>
  <si>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</si>
  <si>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</si>
  <si>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</si>
  <si>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</si>
  <si>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</si>
  <si>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</si>
  <si>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</si>
  <si>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</si>
  <si>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</si>
  <si>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</si>
  <si>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</si>
  <si>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</si>
  <si>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</si>
  <si>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</si>
  <si>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</si>
  <si>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</si>
  <si>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</si>
  <si>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</si>
  <si>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</si>
  <si>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</si>
  <si>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</si>
  <si>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</si>
  <si>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</si>
  <si>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</si>
  <si>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</si>
  <si>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</si>
  <si>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</si>
  <si>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</si>
  <si>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</si>
  <si>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</si>
  <si>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</si>
  <si>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</si>
  <si>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</si>
  <si>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</si>
  <si>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</si>
  <si>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</si>
  <si>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</si>
  <si>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</si>
  <si>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</si>
  <si>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</si>
  <si>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</si>
  <si>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</si>
  <si>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</si>
  <si>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</si>
  <si>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</si>
  <si>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</si>
  <si>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</si>
  <si>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</si>
  <si>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</si>
  <si>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</si>
  <si>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</si>
  <si>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</si>
  <si>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</si>
  <si>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</si>
  <si>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</si>
  <si>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</si>
  <si>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</si>
  <si>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</si>
  <si>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</si>
  <si>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</si>
  <si>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</si>
  <si>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</si>
  <si>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</si>
  <si>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</si>
  <si>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</si>
  <si>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</si>
  <si>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</si>
  <si>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</si>
  <si>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</si>
  <si>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</si>
  <si>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</si>
  <si>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</si>
  <si>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</si>
  <si>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</si>
  <si>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</si>
  <si>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</si>
  <si>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</si>
  <si>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</si>
  <si>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</si>
  <si>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</si>
  <si>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</si>
  <si>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</si>
  <si>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</si>
  <si>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</si>
  <si>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</si>
  <si>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</si>
  <si>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</si>
  <si>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</si>
  <si>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</si>
  <si>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</si>
  <si>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</si>
  <si>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</si>
  <si>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</si>
  <si>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</si>
  <si>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</si>
  <si>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</si>
  <si>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</si>
  <si>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</si>
  <si>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</si>
  <si>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</si>
  <si>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</si>
  <si>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</si>
  <si>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</si>
  <si>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</si>
  <si>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</si>
  <si>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</si>
  <si>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</si>
  <si>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</si>
  <si>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</si>
  <si>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</si>
  <si>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</si>
  <si>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</si>
  <si>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</si>
  <si>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</si>
  <si>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</si>
  <si>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</si>
  <si>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</si>
  <si>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</si>
  <si>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</si>
  <si>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</si>
  <si>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</si>
  <si>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</si>
  <si>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</si>
  <si>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</si>
  <si>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</si>
  <si>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</si>
  <si>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</si>
  <si>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</si>
  <si>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</si>
  <si>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</si>
  <si>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</si>
  <si>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</si>
  <si>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</si>
  <si>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</si>
  <si>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</si>
  <si>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</si>
  <si>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</si>
  <si>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</si>
  <si>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</si>
  <si>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</si>
  <si>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</si>
  <si>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</si>
  <si>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</si>
  <si>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</si>
  <si>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</si>
  <si>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</si>
  <si>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</si>
  <si>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</si>
  <si>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</si>
  <si>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</si>
  <si>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</si>
  <si>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</si>
  <si>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</si>
  <si>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</si>
  <si>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</si>
  <si>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</si>
  <si>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</si>
  <si>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</si>
  <si>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</si>
  <si>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</si>
  <si>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</si>
  <si>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</si>
  <si>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</si>
  <si>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</si>
  <si>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</si>
  <si>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</si>
  <si>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</si>
  <si>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</si>
  <si>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</si>
  <si>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</si>
  <si>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</si>
  <si>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</si>
  <si>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</si>
  <si>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</si>
  <si>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</si>
  <si>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</si>
  <si>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</si>
  <si>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</si>
  <si>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</si>
  <si>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</si>
  <si>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</si>
  <si>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</si>
  <si>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</si>
  <si>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</si>
  <si>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</si>
  <si>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</si>
  <si>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</si>
  <si>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</si>
  <si>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</si>
  <si>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</si>
  <si>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</si>
  <si>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</si>
  <si>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</si>
  <si>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</si>
  <si>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</si>
  <si>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</si>
  <si>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</si>
  <si>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</si>
  <si>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</si>
  <si>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</si>
  <si>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</si>
  <si>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</si>
  <si>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</si>
  <si>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</si>
  <si>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</si>
  <si>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</si>
  <si>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</si>
  <si>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</si>
  <si>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</si>
  <si>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</si>
  <si>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</si>
  <si>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</si>
  <si>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</si>
  <si>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</si>
  <si>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</si>
  <si>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</si>
  <si>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</si>
  <si>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</si>
  <si>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</si>
  <si>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</si>
  <si>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</si>
  <si>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</si>
  <si>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</si>
  <si>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</si>
  <si>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</si>
  <si>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</si>
  <si>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</si>
  <si>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</si>
  <si>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</si>
  <si>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</si>
  <si>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</si>
  <si>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</si>
  <si>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</si>
  <si>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</si>
  <si>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</si>
  <si>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</si>
  <si>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</si>
  <si>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</si>
  <si>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</si>
  <si>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</si>
  <si>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</si>
  <si>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</si>
  <si>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</si>
  <si>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</si>
  <si>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</si>
  <si>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</si>
  <si>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</si>
  <si>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</si>
  <si>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</si>
  <si>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</si>
  <si>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</si>
  <si>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</si>
  <si>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</si>
  <si>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</si>
  <si>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</si>
  <si>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</si>
  <si>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</si>
  <si>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</si>
  <si>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</si>
  <si>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</si>
  <si>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</si>
  <si>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</si>
  <si>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</si>
  <si>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</si>
  <si>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</si>
  <si>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</si>
  <si>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</si>
  <si>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</si>
  <si>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</si>
  <si>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</si>
  <si>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</si>
  <si>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</si>
  <si>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</si>
  <si>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</si>
  <si>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</si>
  <si>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</si>
  <si>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</si>
  <si>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</si>
  <si>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</si>
  <si>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</si>
  <si>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</si>
  <si>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</si>
  <si>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</si>
  <si>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</si>
  <si>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</si>
  <si>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</si>
  <si>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</si>
  <si>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</si>
  <si>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</si>
  <si>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</si>
  <si>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</si>
  <si>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</si>
  <si>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</si>
  <si>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</si>
  <si>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</si>
  <si>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</si>
  <si>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</si>
  <si>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</si>
  <si>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</si>
  <si>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</si>
  <si>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</si>
  <si>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</si>
  <si>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</si>
  <si>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</si>
  <si>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</si>
  <si>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</si>
  <si>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</si>
  <si>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</si>
  <si>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</si>
  <si>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</si>
  <si>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</si>
  <si>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</si>
  <si>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</si>
  <si>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</si>
  <si>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</si>
  <si>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</si>
  <si>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</si>
  <si>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</si>
  <si>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</si>
  <si>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</si>
  <si>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</si>
  <si>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</si>
  <si>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</si>
  <si>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</si>
  <si>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</si>
  <si>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</si>
  <si>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</si>
  <si>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</si>
  <si>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</si>
  <si>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</si>
  <si>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</si>
  <si>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</si>
  <si>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</si>
  <si>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</si>
  <si>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</si>
  <si>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</si>
  <si>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</si>
  <si>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</si>
  <si>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</si>
  <si>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</si>
  <si>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</si>
  <si>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</si>
  <si>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</si>
  <si>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</si>
  <si>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</si>
  <si>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</si>
  <si>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</si>
  <si>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</si>
  <si>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</si>
  <si>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</si>
  <si>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</si>
  <si>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</si>
  <si>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</si>
  <si>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</si>
  <si>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</si>
  <si>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</si>
  <si>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</si>
  <si>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</si>
  <si>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</si>
  <si>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</si>
  <si>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</si>
  <si>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</si>
  <si>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</si>
  <si>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</si>
  <si>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</si>
  <si>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</si>
  <si>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</si>
  <si>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</si>
  <si>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</si>
  <si>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</si>
  <si>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</si>
  <si>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</si>
  <si>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</si>
  <si>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</si>
  <si>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</si>
  <si>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</si>
  <si>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</si>
  <si>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</si>
  <si>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</si>
  <si>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</si>
  <si>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</si>
  <si>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</si>
  <si>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</si>
  <si>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</si>
  <si>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</si>
  <si>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</si>
  <si>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</si>
  <si>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</si>
  <si>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</si>
  <si>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</si>
  <si>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</si>
  <si>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</si>
  <si>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</si>
  <si>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</si>
  <si>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</si>
  <si>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</si>
  <si>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</si>
  <si>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</si>
  <si>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</si>
  <si>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</si>
  <si>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</si>
  <si>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</si>
  <si>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</si>
  <si>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</si>
  <si>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</si>
  <si>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</si>
  <si>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</si>
  <si>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</si>
  <si>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</si>
  <si>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</si>
  <si>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</si>
  <si>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</si>
  <si>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</si>
  <si>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</si>
  <si>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</si>
  <si>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</si>
  <si>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</si>
  <si>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</si>
  <si>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</si>
  <si>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</si>
  <si>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</si>
  <si>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</si>
  <si>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</si>
  <si>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</si>
  <si>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</si>
  <si>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</si>
  <si>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</si>
  <si>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</si>
  <si>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</si>
  <si>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</si>
  <si>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</si>
  <si>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</si>
  <si>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</si>
  <si>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</si>
  <si>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</si>
  <si>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</si>
  <si>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</si>
  <si>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</si>
  <si>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</si>
  <si>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</si>
  <si>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</si>
  <si>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</si>
  <si>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</si>
  <si>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</si>
  <si>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</si>
  <si>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</si>
  <si>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</si>
  <si>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</si>
  <si>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</si>
  <si>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</si>
  <si>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</si>
  <si>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</si>
  <si>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</si>
  <si>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</si>
  <si>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</si>
  <si>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</si>
  <si>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</si>
  <si>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</si>
  <si>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</si>
  <si>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</si>
  <si>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</si>
  <si>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</si>
  <si>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</si>
  <si>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</si>
  <si>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</si>
  <si>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</si>
  <si>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</si>
  <si>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</si>
  <si>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</si>
  <si>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</si>
  <si>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</si>
  <si>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</si>
  <si>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</si>
  <si>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</si>
  <si>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</si>
  <si>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</si>
  <si>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</si>
  <si>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</si>
  <si>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</si>
  <si>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</si>
  <si>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</si>
  <si>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</si>
  <si>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</si>
  <si>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</si>
  <si>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</si>
  <si>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</si>
  <si>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</si>
  <si>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</si>
  <si>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</si>
  <si>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</si>
  <si>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</si>
  <si>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</si>
  <si>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</si>
  <si>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</si>
  <si>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</si>
  <si>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</si>
  <si>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</si>
  <si>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</si>
  <si>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</si>
  <si>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</si>
  <si>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</si>
  <si>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</si>
  <si>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</si>
  <si>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</si>
  <si>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</si>
  <si>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</si>
  <si>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</si>
  <si>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</si>
  <si>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</si>
  <si>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</si>
  <si>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</si>
  <si>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</si>
  <si>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</si>
  <si>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</si>
  <si>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</si>
  <si>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</si>
  <si>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</si>
  <si>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</si>
  <si>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</si>
  <si>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</si>
  <si>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</si>
  <si>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</si>
  <si>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</si>
  <si>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</si>
  <si>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</si>
  <si>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</si>
  <si>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</si>
  <si>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</si>
  <si>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</si>
  <si>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</si>
  <si>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</si>
  <si>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</si>
  <si>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</si>
  <si>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</si>
  <si>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</si>
  <si>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</si>
  <si>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</si>
  <si>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</si>
  <si>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</si>
  <si>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</si>
  <si>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</si>
  <si>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</si>
  <si>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</si>
  <si>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</si>
  <si>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</si>
  <si>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</si>
  <si>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</si>
  <si>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</si>
  <si>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</si>
  <si>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</si>
  <si>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</si>
  <si>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</si>
  <si>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</si>
  <si>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</si>
  <si>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</si>
  <si>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</si>
  <si>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</si>
  <si>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</si>
  <si>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</si>
  <si>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</si>
  <si>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</si>
  <si>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</si>
  <si>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</si>
  <si>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</si>
  <si>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</si>
  <si>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</si>
  <si>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</si>
  <si>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</si>
  <si>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</si>
  <si>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</si>
  <si>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</si>
  <si>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</si>
  <si>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</si>
  <si>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</si>
  <si>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</si>
  <si>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</si>
  <si>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</si>
  <si>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</si>
  <si>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</si>
  <si>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</si>
  <si>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</si>
  <si>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</si>
  <si>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</si>
  <si>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</si>
  <si>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</si>
  <si>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</si>
  <si>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</si>
  <si>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</si>
  <si>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</si>
  <si>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</si>
  <si>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</si>
  <si>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</si>
  <si>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</si>
  <si>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</si>
  <si>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</si>
  <si>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</si>
  <si>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</si>
  <si>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</si>
  <si>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</si>
  <si>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</si>
  <si>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</si>
  <si>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</si>
  <si>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</si>
  <si>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</si>
  <si>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</si>
  <si>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</si>
  <si>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</si>
  <si>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</si>
  <si>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</si>
  <si>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</si>
  <si>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</si>
  <si>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</si>
  <si>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</si>
  <si>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</si>
  <si>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</si>
  <si>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</si>
  <si>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</si>
  <si>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</si>
  <si>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</si>
  <si>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</si>
  <si>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</si>
  <si>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</si>
  <si>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</si>
  <si>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</si>
  <si>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</si>
  <si>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</si>
  <si>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</si>
  <si>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</si>
  <si>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</si>
  <si>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</si>
  <si>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</si>
  <si>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</si>
  <si>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</si>
  <si>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</si>
  <si>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</si>
  <si>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</si>
  <si>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</si>
  <si>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</si>
  <si>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</si>
  <si>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</si>
  <si>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</si>
  <si>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</si>
  <si>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</si>
  <si>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</si>
  <si>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</si>
  <si>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</si>
  <si>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</si>
  <si>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</si>
  <si>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</si>
  <si>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</si>
  <si>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</si>
  <si>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</si>
  <si>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</si>
  <si>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</si>
  <si>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</si>
  <si>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</si>
  <si>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</si>
  <si>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</si>
  <si>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</si>
  <si>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</si>
  <si>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</si>
  <si>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</si>
  <si>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</si>
  <si>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</si>
  <si>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</si>
  <si>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</si>
  <si>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</si>
  <si>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</si>
  <si>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</si>
  <si>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</si>
  <si>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</si>
  <si>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</si>
  <si>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</si>
  <si>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</si>
  <si>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</si>
  <si>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</si>
  <si>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</si>
  <si>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</si>
  <si>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</si>
  <si>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</si>
  <si>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</si>
  <si>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</si>
  <si>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</si>
  <si>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</si>
  <si>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</si>
  <si>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</si>
  <si>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</si>
  <si>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</si>
  <si>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</si>
  <si>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</si>
  <si>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</si>
  <si>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</si>
  <si>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</si>
  <si>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</si>
  <si>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</si>
  <si>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</si>
  <si>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</si>
  <si>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</si>
  <si>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</si>
  <si>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</si>
  <si>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</si>
  <si>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</si>
  <si>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</si>
  <si>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</si>
  <si>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</si>
  <si>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</si>
  <si>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</si>
  <si>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</si>
  <si>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</si>
  <si>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</si>
  <si>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</si>
  <si>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</si>
  <si>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</si>
  <si>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</si>
  <si>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</si>
  <si>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</si>
  <si>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</si>
  <si>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</si>
  <si>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</si>
  <si>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</si>
  <si>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</si>
  <si>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</si>
  <si>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</si>
  <si>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</si>
  <si>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</si>
  <si>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</si>
  <si>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</si>
  <si>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</si>
  <si>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</si>
  <si>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</si>
  <si>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</si>
  <si>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</si>
  <si>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</si>
  <si>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</si>
  <si>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</si>
  <si>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</si>
  <si>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</si>
  <si>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</si>
  <si>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</si>
  <si>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</si>
  <si>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</si>
  <si>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</si>
  <si>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</si>
  <si>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</si>
  <si>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</si>
  <si>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</si>
  <si>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</si>
  <si>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</si>
  <si>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</si>
  <si>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</si>
  <si>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</si>
  <si>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</si>
  <si>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</si>
  <si>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</si>
  <si>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</si>
  <si>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</si>
  <si>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</si>
  <si>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</si>
  <si>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</si>
  <si>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</si>
  <si>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</si>
  <si>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</si>
  <si>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</si>
  <si>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</si>
  <si>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</si>
  <si>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</si>
  <si>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</si>
  <si>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</si>
  <si>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</si>
  <si>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</si>
  <si>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</si>
  <si>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</si>
  <si>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</si>
  <si>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</si>
  <si>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</si>
  <si>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</si>
  <si>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</si>
  <si>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</si>
  <si>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</si>
  <si>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</si>
  <si>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</si>
  <si>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</si>
  <si>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</si>
  <si>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</si>
  <si>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</si>
  <si>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</si>
  <si>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</si>
  <si>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</si>
  <si>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</si>
  <si>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</si>
  <si>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</si>
  <si>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</si>
  <si>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</si>
  <si>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</si>
  <si>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</si>
  <si>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</si>
  <si>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</si>
  <si>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</si>
  <si>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</si>
  <si>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</si>
  <si>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</si>
  <si>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</si>
  <si>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</si>
  <si>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</si>
  <si>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</si>
  <si>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</si>
  <si>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</si>
  <si>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</si>
  <si>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</si>
  <si>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</si>
  <si>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</si>
  <si>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</si>
  <si>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</si>
  <si>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</si>
  <si>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</si>
  <si>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</si>
  <si>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</si>
  <si>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</si>
  <si>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</si>
  <si>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</si>
  <si>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</si>
  <si>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</si>
  <si>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</si>
  <si>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</si>
  <si>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</si>
  <si>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</si>
  <si>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</si>
  <si>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</si>
  <si>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</si>
  <si>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</si>
  <si>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</si>
  <si>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</si>
  <si>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</si>
  <si>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</si>
  <si>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</si>
  <si>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</si>
  <si>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</si>
  <si>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</si>
  <si>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</si>
  <si>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</si>
  <si>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</si>
  <si>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</si>
  <si>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</si>
  <si>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</si>
  <si>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</si>
  <si>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</si>
  <si>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</si>
  <si>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</si>
  <si>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</si>
  <si>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</si>
  <si>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</si>
  <si>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</si>
  <si>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</si>
  <si>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</si>
  <si>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</si>
  <si>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</si>
  <si>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</si>
  <si>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</si>
  <si>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</si>
  <si>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</si>
  <si>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</si>
  <si>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</si>
  <si>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</si>
  <si>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</si>
  <si>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</si>
  <si>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</si>
  <si>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</si>
  <si>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</si>
  <si>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</si>
  <si>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</si>
  <si>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</si>
  <si>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</si>
  <si>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</si>
  <si>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</si>
  <si>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</si>
  <si>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</si>
  <si>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</si>
  <si>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</si>
  <si>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</si>
  <si>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</si>
  <si>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</si>
  <si>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</si>
  <si>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</si>
  <si>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</si>
  <si>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</si>
  <si>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</si>
  <si>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</si>
  <si>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</si>
  <si>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</si>
  <si>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</si>
  <si>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</si>
  <si>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</si>
  <si>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</si>
  <si>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</si>
  <si>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</si>
  <si>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</si>
  <si>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</si>
  <si>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</si>
  <si>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</si>
  <si>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</si>
  <si>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</si>
  <si>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</si>
  <si>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</si>
  <si>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</si>
  <si>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</si>
  <si>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</si>
  <si>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</si>
  <si>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</si>
  <si>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</si>
  <si>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</si>
  <si>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</si>
  <si>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</si>
  <si>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</si>
  <si>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</si>
  <si>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</si>
  <si>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</si>
  <si>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</si>
  <si>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</si>
  <si>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</si>
  <si>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</si>
  <si>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</si>
  <si>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</si>
  <si>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</si>
  <si>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</si>
  <si>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</si>
  <si>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</si>
  <si>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</si>
  <si>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</si>
  <si>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</si>
  <si>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</si>
  <si>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</si>
  <si>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</si>
  <si>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</si>
  <si>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</si>
  <si>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</si>
  <si>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</si>
  <si>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</si>
  <si>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</si>
  <si>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</si>
  <si>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</si>
  <si>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</si>
  <si>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</si>
  <si>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</si>
  <si>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</si>
  <si>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</si>
  <si>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</si>
  <si>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</si>
  <si>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</si>
  <si>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</si>
  <si>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</si>
  <si>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</si>
  <si>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</si>
  <si>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</si>
  <si>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</si>
  <si>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</si>
  <si>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</si>
  <si>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</si>
  <si>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</si>
  <si>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</si>
  <si>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</si>
  <si>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</si>
  <si>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</si>
  <si>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</si>
  <si>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</si>
  <si>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</si>
  <si>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</si>
  <si>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</si>
  <si>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</si>
  <si>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</si>
  <si>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</si>
  <si>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</si>
  <si>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</si>
  <si>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</si>
  <si>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</si>
  <si>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</si>
  <si>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</si>
  <si>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</si>
  <si>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</si>
  <si>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</si>
  <si>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</si>
  <si>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</si>
  <si>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</si>
  <si>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</si>
  <si>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</si>
  <si>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</si>
  <si>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</si>
  <si>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</si>
  <si>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</si>
  <si>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</si>
  <si>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</si>
  <si>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</si>
  <si>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</si>
  <si>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</si>
  <si>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</si>
  <si>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</si>
  <si>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</si>
  <si>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</si>
  <si>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</si>
  <si>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</si>
  <si>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</si>
  <si>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</si>
  <si>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</si>
  <si>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</si>
  <si>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</si>
  <si>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</si>
  <si>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</si>
  <si>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</si>
  <si>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</si>
  <si>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</si>
  <si>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</si>
  <si>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</si>
  <si>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</si>
  <si>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</si>
  <si>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</si>
  <si>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</si>
  <si>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</si>
  <si>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</si>
  <si>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</si>
  <si>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</si>
  <si>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</si>
  <si>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</si>
  <si>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</si>
  <si>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</si>
  <si>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</si>
  <si>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</si>
  <si>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</si>
  <si>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</si>
  <si>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</si>
  <si>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</si>
  <si>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</si>
  <si>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</si>
  <si>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</si>
  <si>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</si>
  <si>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</si>
  <si>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</si>
  <si>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</si>
  <si>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</si>
  <si>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</si>
  <si>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</si>
  <si>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</si>
  <si>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</si>
  <si>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</si>
  <si>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</si>
  <si>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</si>
  <si>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</si>
  <si>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</si>
  <si>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</si>
  <si>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</si>
  <si>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</si>
  <si>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</si>
  <si>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</si>
  <si>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</si>
  <si>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</si>
  <si>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</si>
  <si>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</si>
  <si>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</si>
  <si>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</si>
  <si>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</si>
  <si>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</si>
  <si>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</si>
  <si>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</si>
  <si>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</si>
  <si>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</si>
  <si>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</si>
  <si>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</si>
  <si>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</si>
  <si>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</si>
  <si>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</si>
  <si>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</si>
  <si>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</si>
  <si>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</si>
  <si>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</si>
  <si>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</si>
  <si>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</si>
  <si>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</si>
  <si>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</si>
  <si>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</si>
  <si>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</si>
  <si>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</si>
  <si>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</si>
  <si>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</si>
  <si>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</si>
  <si>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</si>
  <si>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</si>
  <si>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</si>
  <si>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</si>
  <si>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</si>
  <si>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</si>
  <si>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</si>
  <si>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</si>
  <si>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</si>
  <si>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</si>
  <si>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</si>
  <si>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</si>
  <si>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</si>
  <si>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</si>
  <si>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</si>
  <si>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</si>
  <si>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</si>
  <si>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</si>
  <si>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</si>
  <si>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</si>
  <si>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</si>
  <si>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</si>
  <si>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</si>
  <si>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</si>
  <si>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</si>
  <si>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</si>
  <si>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</si>
  <si>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</si>
  <si>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</si>
  <si>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</si>
  <si>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</si>
  <si>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</si>
  <si>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</si>
  <si>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</si>
  <si>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</si>
  <si>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</si>
  <si>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</si>
  <si>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</si>
  <si>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</si>
  <si>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</si>
  <si>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</si>
  <si>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</si>
  <si>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</si>
  <si>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</si>
  <si>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</si>
  <si>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</si>
  <si>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</si>
  <si>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</si>
  <si>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</si>
  <si>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</si>
  <si>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</si>
  <si>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</si>
  <si>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</si>
  <si>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</si>
  <si>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</si>
  <si>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</si>
  <si>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</si>
  <si>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</si>
  <si>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</si>
  <si>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</si>
  <si>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</si>
  <si>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</si>
  <si>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</si>
  <si>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</si>
  <si>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</si>
  <si>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</si>
  <si>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</si>
  <si>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</si>
  <si>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</si>
  <si>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</si>
  <si>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</si>
  <si>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</si>
  <si>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</si>
  <si>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</si>
  <si>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</si>
  <si>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</si>
  <si>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</si>
  <si>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</si>
  <si>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</si>
  <si>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</si>
  <si>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</si>
  <si>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</si>
  <si>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</si>
  <si>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</si>
  <si>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</si>
  <si>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</si>
  <si>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</si>
  <si>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</si>
  <si>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</si>
  <si>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</si>
  <si>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</si>
  <si>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</si>
  <si>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</si>
  <si>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</si>
  <si>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</si>
  <si>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</si>
  <si>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</si>
  <si>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</si>
  <si>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</si>
  <si>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</si>
  <si>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</si>
  <si>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</si>
  <si>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</si>
  <si>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</si>
  <si>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</si>
  <si>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</si>
  <si>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</si>
  <si>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</si>
  <si>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</si>
  <si>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</si>
  <si>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</si>
  <si>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</si>
  <si>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</si>
  <si>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</si>
  <si>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</si>
  <si>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</si>
  <si>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</si>
  <si>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</si>
  <si>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</si>
  <si>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</si>
  <si>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</si>
  <si>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</si>
  <si>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</si>
  <si>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</si>
  <si>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</si>
  <si>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</si>
  <si>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</si>
  <si>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</si>
  <si>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</si>
  <si>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</si>
  <si>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</si>
  <si>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</si>
  <si>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</si>
  <si>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</si>
  <si>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</si>
  <si>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</si>
  <si>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</si>
  <si>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</si>
  <si>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</si>
  <si>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</si>
  <si>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</si>
  <si>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</si>
  <si>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</si>
  <si>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</si>
  <si>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</si>
  <si>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</si>
  <si>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</si>
  <si>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</si>
  <si>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</si>
  <si>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</si>
  <si>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</si>
  <si>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</si>
  <si>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</si>
  <si>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</si>
  <si>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</si>
  <si>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</si>
  <si>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</si>
  <si>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</si>
  <si>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</si>
  <si>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</si>
  <si>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</si>
  <si>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</si>
  <si>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</si>
  <si>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</si>
  <si>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</si>
  <si>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</si>
  <si>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</si>
  <si>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</si>
  <si>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</si>
  <si>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</si>
  <si>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</si>
  <si>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</si>
  <si>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</si>
  <si>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</si>
  <si>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</si>
  <si>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</si>
  <si>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</si>
  <si>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</si>
  <si>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</si>
  <si>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</si>
  <si>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</si>
  <si>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</si>
  <si>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</si>
  <si>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</si>
  <si>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</si>
  <si>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</si>
  <si>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</si>
  <si>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</si>
  <si>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</si>
  <si>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</si>
  <si>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</si>
  <si>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</si>
  <si>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</si>
  <si>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</si>
  <si>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</si>
  <si>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</si>
  <si>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</si>
  <si>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</si>
  <si>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</si>
  <si>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</si>
  <si>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</si>
  <si>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</si>
  <si>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</si>
  <si>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</si>
  <si>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</si>
  <si>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</si>
  <si>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</si>
  <si>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</si>
  <si>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</si>
  <si>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</si>
  <si>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</si>
  <si>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</si>
  <si>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</si>
  <si>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</si>
  <si>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</si>
  <si>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</si>
  <si>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</si>
  <si>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</si>
  <si>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</si>
  <si>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</si>
  <si>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</si>
  <si>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</si>
  <si>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</si>
  <si>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</si>
  <si>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</si>
  <si>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</si>
  <si>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</si>
  <si>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</si>
  <si>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</si>
  <si>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</si>
  <si>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</si>
  <si>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</si>
  <si>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</si>
  <si>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</si>
  <si>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</si>
  <si>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</si>
  <si>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</si>
  <si>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</si>
  <si>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</si>
  <si>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</si>
  <si>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</si>
  <si>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</si>
  <si>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</si>
  <si>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</si>
  <si>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</si>
  <si>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</si>
  <si>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</si>
  <si>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</si>
  <si>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</si>
  <si>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</si>
  <si>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</si>
  <si>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</si>
  <si>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</si>
  <si>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</si>
  <si>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</si>
  <si>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</si>
  <si>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</si>
  <si>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</si>
  <si>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</si>
  <si>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</si>
  <si>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</si>
  <si>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</si>
  <si>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</si>
  <si>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</si>
  <si>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</si>
  <si>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</si>
  <si>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</si>
  <si>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</si>
  <si>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</si>
  <si>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</si>
  <si>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</si>
  <si>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</si>
  <si>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</si>
  <si>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</si>
  <si>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</si>
  <si>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</si>
  <si>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</si>
  <si>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</si>
  <si>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</si>
  <si>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</si>
  <si>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</si>
  <si>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</si>
  <si>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</si>
  <si>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</si>
  <si>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</si>
  <si>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</si>
  <si>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</si>
  <si>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</si>
  <si>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</si>
  <si>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</si>
  <si>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</si>
  <si>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</si>
  <si>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</si>
  <si>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</si>
  <si>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</si>
  <si>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</si>
  <si>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</si>
  <si>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</si>
  <si>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</si>
  <si>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</si>
  <si>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</si>
  <si>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</si>
  <si>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</si>
  <si>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</si>
  <si>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</si>
  <si>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</si>
  <si>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</si>
  <si>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</si>
  <si>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</si>
  <si>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</si>
  <si>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</si>
  <si>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</si>
  <si>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</si>
  <si>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</si>
  <si>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</si>
  <si>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</si>
  <si>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</si>
  <si>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</si>
  <si>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</si>
  <si>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</si>
  <si>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</si>
  <si>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</si>
  <si>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</si>
  <si>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</si>
  <si>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</si>
  <si>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</si>
  <si>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</si>
  <si>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</si>
  <si>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</si>
  <si>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</si>
  <si>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</si>
  <si>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</si>
  <si>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</si>
  <si>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</si>
  <si>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</si>
  <si>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</si>
  <si>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</si>
  <si>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</si>
  <si>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</si>
  <si>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</si>
  <si>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</si>
  <si>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</si>
  <si>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</si>
  <si>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</si>
  <si>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</si>
  <si>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</si>
  <si>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</si>
  <si>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</si>
  <si>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</si>
  <si>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</si>
  <si>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</si>
  <si>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</si>
  <si>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</si>
  <si>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</si>
  <si>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</si>
  <si>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</si>
  <si>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</si>
  <si>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</si>
  <si>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</si>
  <si>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</si>
  <si>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</si>
  <si>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</si>
  <si>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</si>
  <si>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</si>
  <si>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</si>
  <si>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</si>
  <si>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</si>
  <si>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</si>
  <si>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</si>
  <si>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</si>
  <si>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</si>
  <si>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</si>
  <si>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</si>
  <si>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</si>
  <si>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</si>
  <si>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</si>
  <si>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</si>
  <si>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</si>
  <si>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</si>
  <si>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</si>
  <si>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</si>
  <si>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</si>
  <si>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</si>
  <si>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</si>
  <si>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</si>
  <si>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</si>
  <si>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</si>
  <si>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</si>
  <si>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</si>
  <si>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</si>
  <si>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</si>
  <si>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</si>
  <si>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</si>
  <si>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</si>
  <si>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</si>
  <si>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</si>
  <si>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</si>
  <si>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</si>
  <si>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</si>
  <si>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</si>
  <si>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</si>
  <si>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</si>
  <si>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</si>
  <si>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</si>
  <si>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</si>
  <si>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</si>
  <si>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</si>
  <si>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</si>
  <si>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</si>
  <si>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</si>
  <si>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</si>
  <si>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</si>
  <si>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</si>
  <si>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</si>
  <si>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</si>
  <si>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</si>
  <si>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</si>
  <si>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</si>
  <si>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</si>
  <si>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</si>
  <si>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</si>
  <si>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</si>
  <si>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</si>
  <si>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</si>
  <si>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</si>
  <si>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</si>
  <si>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</si>
  <si>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</si>
  <si>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</si>
  <si>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</si>
  <si>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</si>
  <si>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</si>
  <si>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</si>
  <si>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</si>
  <si>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</si>
  <si>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</si>
  <si>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</si>
  <si>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</si>
  <si>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</si>
  <si>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</si>
  <si>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</si>
  <si>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</si>
  <si>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</si>
  <si>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</si>
  <si>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</si>
  <si>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</si>
  <si>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</si>
  <si>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</si>
  <si>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</si>
  <si>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</si>
  <si>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</si>
  <si>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</si>
  <si>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</si>
  <si>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</si>
  <si>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</si>
  <si>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</si>
  <si>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</si>
  <si>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</si>
  <si>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</si>
  <si>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</si>
  <si>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</si>
  <si>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</si>
  <si>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</si>
  <si>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</si>
  <si>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</si>
  <si>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</si>
  <si>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</si>
  <si>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</si>
  <si>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</si>
  <si>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</si>
  <si>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</si>
  <si>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</si>
  <si>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</si>
  <si>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</si>
  <si>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</si>
  <si>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</si>
  <si>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</si>
  <si>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</si>
  <si>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</si>
  <si>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</si>
  <si>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</si>
  <si>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</si>
  <si>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</si>
  <si>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</si>
  <si>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</si>
  <si>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</si>
  <si>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</si>
  <si>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</si>
  <si>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</si>
  <si>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</si>
  <si>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</si>
  <si>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</si>
  <si>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</si>
  <si>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</si>
  <si>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</si>
  <si>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</si>
  <si>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</si>
  <si>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</si>
  <si>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</si>
  <si>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</si>
  <si>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</si>
  <si>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</si>
  <si>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</si>
  <si>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</si>
  <si>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</si>
  <si>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</si>
  <si>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</si>
  <si>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</si>
  <si>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</si>
  <si>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</si>
  <si>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</si>
  <si>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</si>
  <si>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</si>
  <si>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</si>
  <si>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</si>
  <si>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</si>
  <si>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</si>
  <si>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</si>
  <si>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</si>
  <si>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</si>
  <si>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</si>
  <si>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</si>
  <si>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</si>
  <si>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</si>
  <si>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</si>
  <si>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</si>
  <si>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</si>
  <si>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</si>
  <si>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</si>
  <si>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</si>
  <si>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</si>
  <si>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</si>
  <si>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</si>
  <si>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</si>
  <si>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</si>
  <si>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</si>
  <si>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</si>
  <si>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</si>
  <si>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</si>
  <si>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</si>
  <si>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</si>
  <si>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</si>
  <si>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</si>
  <si>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</si>
  <si>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</si>
  <si>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</si>
  <si>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</si>
  <si>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</si>
  <si>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</si>
  <si>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</si>
  <si>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</si>
  <si>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</si>
  <si>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</si>
  <si>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</si>
  <si>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</si>
  <si>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</si>
  <si>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</si>
  <si>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</si>
  <si>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</si>
  <si>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</si>
  <si>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</si>
  <si>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</si>
  <si>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</si>
  <si>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</si>
  <si>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</si>
  <si>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</si>
  <si>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</si>
  <si>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</si>
  <si>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</si>
  <si>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</si>
  <si>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</si>
  <si>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</si>
  <si>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</si>
  <si>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</si>
  <si>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</si>
  <si>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</si>
  <si>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</si>
  <si>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</si>
  <si>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</si>
  <si>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</si>
  <si>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</si>
  <si>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</si>
  <si>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</si>
  <si>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</si>
  <si>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</si>
  <si>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</si>
  <si>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</si>
  <si>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</si>
  <si>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</si>
  <si>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</si>
  <si>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</si>
  <si>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</si>
  <si>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</si>
  <si>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</si>
  <si>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</si>
  <si>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</si>
  <si>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</si>
  <si>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</si>
  <si>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</si>
  <si>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</si>
  <si>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</si>
  <si>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</si>
  <si>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</si>
  <si>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</si>
  <si>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</si>
  <si>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</si>
  <si>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</si>
  <si>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</si>
  <si>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</si>
  <si>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</si>
  <si>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</si>
  <si>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</si>
  <si>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</si>
  <si>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</si>
  <si>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</si>
  <si>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</si>
  <si>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</si>
  <si>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</si>
  <si>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</si>
  <si>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</si>
  <si>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</si>
  <si>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</si>
  <si>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</si>
  <si>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</si>
  <si>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</si>
  <si>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</si>
  <si>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</si>
  <si>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</si>
  <si>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</si>
  <si>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</si>
  <si>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</si>
  <si>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</si>
  <si>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</si>
  <si>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</si>
  <si>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</si>
  <si>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</si>
  <si>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</si>
  <si>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</si>
  <si>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</si>
  <si>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</si>
  <si>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</si>
  <si>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</si>
  <si>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</si>
  <si>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</si>
  <si>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</si>
  <si>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</si>
  <si>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</si>
  <si>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</si>
  <si>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</si>
  <si>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</si>
  <si>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</si>
  <si>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</si>
  <si>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</si>
  <si>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</si>
  <si>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</si>
  <si>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</si>
  <si>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</si>
  <si>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</si>
  <si>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</si>
  <si>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</si>
  <si>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</si>
  <si>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</si>
  <si>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</si>
  <si>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</si>
  <si>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</si>
  <si>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</si>
  <si>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</si>
  <si>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</si>
  <si>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</si>
  <si>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</si>
  <si>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</si>
  <si>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</si>
  <si>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</si>
  <si>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</si>
  <si>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</si>
  <si>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</si>
  <si>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</si>
  <si>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</si>
  <si>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</si>
  <si>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</si>
  <si>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</si>
  <si>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</si>
  <si>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</si>
  <si>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</si>
  <si>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</si>
  <si>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</si>
  <si>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</si>
  <si>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</si>
  <si>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</si>
  <si>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</si>
  <si>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</si>
  <si>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</si>
  <si>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</si>
  <si>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</si>
  <si>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</si>
  <si>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</si>
  <si>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</si>
  <si>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</si>
  <si>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</si>
  <si>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</si>
  <si>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</si>
  <si>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</si>
  <si>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</si>
  <si>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</si>
  <si>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</si>
  <si>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</si>
  <si>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</si>
  <si>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</si>
  <si>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</si>
  <si>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</si>
  <si>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</si>
  <si>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</si>
  <si>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</si>
  <si>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</si>
  <si>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</si>
  <si>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</si>
  <si>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</si>
  <si>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</si>
  <si>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</si>
  <si>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</si>
  <si>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</si>
  <si>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</si>
  <si>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</si>
  <si>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</si>
  <si>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</si>
  <si>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</si>
  <si>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</si>
  <si>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</si>
  <si>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</si>
  <si>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</si>
  <si>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</si>
  <si>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</si>
  <si>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</si>
  <si>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</si>
  <si>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</si>
  <si>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</si>
  <si>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</si>
  <si>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</si>
  <si>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</si>
  <si>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</si>
  <si>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</si>
  <si>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</si>
  <si>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</si>
  <si>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</si>
  <si>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</si>
  <si>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</si>
  <si>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</si>
  <si>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</si>
  <si>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</si>
  <si>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</si>
  <si>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</si>
  <si>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</si>
  <si>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</si>
  <si>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</si>
  <si>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</si>
  <si>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</si>
  <si>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</si>
  <si>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</si>
  <si>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</si>
  <si>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</si>
  <si>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</si>
  <si>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</si>
  <si>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</si>
  <si>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</si>
  <si>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</si>
  <si>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</si>
  <si>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</si>
  <si>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</si>
  <si>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</si>
  <si>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</si>
  <si>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</si>
  <si>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</si>
  <si>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</si>
  <si>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</si>
  <si>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</si>
  <si>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</si>
  <si>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</si>
  <si>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</si>
  <si>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</si>
  <si>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</si>
  <si>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</si>
  <si>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</si>
  <si>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</si>
  <si>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</si>
  <si>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</si>
  <si>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</si>
  <si>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</si>
  <si>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</si>
  <si>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</si>
  <si>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</si>
  <si>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</si>
  <si>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</si>
  <si>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</si>
  <si>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</si>
  <si>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</si>
  <si>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</si>
  <si>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</si>
  <si>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</si>
  <si>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</si>
  <si>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</si>
  <si>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</si>
  <si>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</si>
  <si>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</si>
  <si>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</si>
  <si>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</si>
  <si>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</si>
  <si>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</si>
  <si>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</si>
  <si>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</si>
  <si>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</si>
  <si>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</si>
  <si>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</si>
  <si>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</si>
  <si>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</si>
  <si>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</si>
  <si>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</si>
  <si>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</si>
  <si>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</si>
  <si>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</si>
  <si>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</si>
  <si>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</si>
  <si>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</si>
  <si>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</si>
  <si>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</si>
  <si>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</si>
  <si>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</si>
  <si>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</si>
  <si>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</si>
  <si>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</si>
  <si>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</si>
  <si>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</si>
  <si>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</si>
  <si>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</si>
  <si>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</si>
  <si>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</si>
  <si>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</si>
  <si>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</si>
  <si>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</si>
  <si>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</si>
  <si>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</si>
  <si>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</si>
  <si>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</si>
  <si>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</si>
  <si>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</si>
  <si>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</si>
  <si>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</si>
  <si>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</si>
  <si>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</si>
  <si>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</si>
  <si>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</si>
  <si>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</si>
  <si>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</si>
  <si>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</si>
  <si>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</si>
  <si>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</si>
  <si>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</si>
  <si>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</si>
  <si>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</si>
  <si>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</si>
  <si>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</si>
  <si>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</si>
  <si>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</si>
  <si>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</si>
  <si>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</si>
  <si>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</si>
  <si>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</si>
  <si>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</si>
  <si>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</si>
  <si>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</si>
  <si>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</si>
  <si>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</si>
  <si>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</si>
  <si>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</si>
  <si>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</si>
  <si>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</si>
  <si>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</si>
  <si>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</si>
  <si>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</si>
  <si>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</si>
  <si>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</si>
  <si>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</si>
  <si>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</si>
  <si>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</si>
  <si>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</si>
  <si>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</si>
  <si>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</si>
  <si>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</si>
  <si>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</si>
  <si>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</si>
  <si>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</si>
  <si>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</si>
  <si>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</si>
  <si>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</si>
  <si>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</si>
  <si>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</si>
  <si>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</si>
  <si>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</si>
  <si>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</si>
  <si>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</si>
  <si>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</si>
  <si>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</si>
  <si>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</si>
  <si>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</si>
  <si>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</si>
  <si>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</si>
  <si>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</si>
  <si>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</si>
  <si>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</si>
  <si>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</si>
  <si>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</si>
  <si>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</si>
  <si>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</si>
  <si>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</si>
  <si>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</si>
  <si>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</si>
  <si>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</si>
  <si>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</si>
  <si>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</si>
  <si>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</si>
  <si>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</si>
  <si>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</si>
  <si>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</si>
  <si>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</si>
  <si>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</si>
  <si>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</si>
  <si>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</si>
  <si>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</si>
  <si>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</si>
  <si>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</si>
  <si>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</si>
  <si>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</si>
  <si>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</si>
  <si>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</si>
  <si>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</si>
  <si>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</si>
  <si>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</si>
  <si>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</si>
  <si>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</si>
  <si>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</si>
  <si>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</si>
  <si>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</si>
  <si>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</si>
  <si>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</si>
  <si>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</si>
  <si>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</si>
  <si>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</si>
  <si>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</si>
  <si>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</si>
  <si>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</si>
  <si>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</si>
  <si>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</si>
  <si>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</si>
  <si>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</si>
  <si>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</si>
  <si>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</si>
  <si>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</si>
  <si>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</si>
  <si>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</si>
  <si>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</si>
  <si>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</si>
  <si>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</si>
  <si>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</si>
  <si>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</si>
  <si>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</si>
  <si>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</si>
  <si>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</si>
  <si>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</si>
  <si>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</si>
  <si>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</si>
  <si>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</si>
  <si>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</si>
  <si>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</si>
  <si>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</si>
  <si>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</si>
  <si>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</si>
  <si>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</si>
  <si>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</si>
  <si>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</si>
  <si>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</si>
  <si>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</si>
  <si>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</si>
  <si>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</si>
  <si>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</si>
  <si>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</si>
  <si>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</si>
  <si>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</si>
  <si>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</si>
  <si>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</si>
  <si>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</si>
  <si>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</si>
  <si>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</si>
  <si>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</si>
  <si>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</si>
  <si>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</si>
  <si>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</si>
  <si>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</si>
  <si>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</si>
  <si>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</si>
  <si>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</si>
  <si>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</si>
  <si>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</si>
  <si>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</si>
  <si>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</si>
  <si>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</si>
  <si>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</si>
  <si>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</si>
  <si>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</si>
  <si>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</si>
  <si>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</si>
  <si>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</si>
  <si>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</si>
  <si>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</si>
  <si>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</si>
  <si>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</si>
  <si>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</si>
  <si>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</si>
  <si>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</si>
  <si>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</si>
  <si>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</si>
  <si>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</si>
  <si>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</si>
  <si>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</si>
  <si>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</si>
  <si>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</si>
  <si>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</si>
  <si>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</si>
  <si>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</si>
  <si>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</si>
  <si>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</si>
  <si>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</si>
  <si>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</si>
  <si>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</si>
  <si>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</si>
  <si>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</si>
  <si>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</si>
  <si>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</si>
  <si>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</si>
  <si>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</si>
  <si>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</si>
  <si>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</si>
  <si>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</si>
  <si>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</si>
  <si>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</si>
  <si>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</si>
  <si>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</si>
  <si>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</si>
  <si>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</si>
  <si>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</si>
  <si>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</si>
  <si>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</si>
  <si>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</si>
  <si>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</si>
  <si>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</si>
  <si>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</si>
  <si>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</si>
  <si>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</si>
  <si>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</si>
  <si>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</si>
  <si>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</si>
  <si>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</si>
  <si>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</si>
  <si>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</si>
  <si>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</si>
  <si>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</si>
  <si>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</si>
  <si>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</si>
  <si>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</si>
  <si>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</si>
  <si>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</si>
  <si>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</si>
  <si>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</si>
  <si>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</si>
  <si>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</si>
  <si>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</si>
  <si>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</si>
  <si>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</si>
  <si>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</si>
  <si>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</si>
  <si>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</si>
  <si>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</si>
  <si>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</si>
  <si>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</si>
  <si>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</si>
  <si>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</si>
  <si>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</si>
  <si>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</si>
  <si>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</si>
  <si>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</si>
  <si>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</si>
  <si>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</si>
  <si>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</si>
  <si>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</si>
  <si>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</si>
  <si>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</si>
  <si>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</si>
  <si>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</si>
  <si>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</si>
  <si>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</si>
  <si>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</si>
  <si>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</si>
  <si>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</si>
  <si>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</si>
  <si>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</si>
  <si>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</si>
  <si>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</si>
  <si>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</si>
  <si>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</si>
  <si>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</si>
  <si>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</si>
  <si>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</si>
  <si>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</si>
  <si>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</si>
  <si>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</si>
  <si>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</si>
  <si>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</si>
  <si>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</si>
  <si>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</si>
  <si>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</si>
  <si>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</si>
  <si>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</si>
  <si>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</si>
  <si>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</si>
  <si>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</si>
  <si>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</si>
  <si>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</si>
  <si>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</si>
  <si>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</si>
  <si>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</si>
  <si>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</si>
  <si>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</si>
  <si>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</si>
  <si>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</si>
  <si>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</si>
  <si>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</si>
  <si>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</si>
  <si>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</si>
  <si>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</si>
  <si>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</si>
  <si>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</si>
  <si>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</si>
  <si>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</si>
  <si>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</si>
  <si>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</si>
  <si>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</si>
  <si>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</si>
  <si>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</si>
  <si>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</si>
  <si>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</si>
  <si>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</si>
  <si>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</si>
  <si>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</si>
  <si>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</si>
  <si>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</si>
  <si>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</si>
  <si>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</si>
  <si>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</si>
  <si>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</si>
  <si>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</si>
  <si>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</si>
  <si>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</si>
  <si>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</si>
  <si>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</si>
  <si>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</si>
  <si>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</si>
  <si>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</si>
  <si>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</si>
  <si>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</si>
  <si>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</si>
  <si>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</si>
  <si>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</si>
  <si>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</si>
  <si>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</si>
  <si>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</si>
  <si>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</si>
  <si>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</si>
  <si>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</si>
  <si>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</si>
  <si>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</si>
  <si>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</si>
  <si>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</si>
  <si>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</si>
  <si>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</si>
  <si>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</si>
  <si>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</si>
  <si>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</si>
  <si>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</si>
  <si>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</si>
  <si>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</si>
  <si>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</si>
  <si>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</si>
  <si>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</si>
  <si>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</si>
  <si>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</si>
  <si>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</si>
  <si>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</si>
  <si>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</si>
  <si>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</si>
  <si>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</si>
  <si>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</si>
  <si>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</si>
  <si>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</si>
  <si>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</si>
  <si>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</si>
  <si>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</si>
  <si>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</si>
  <si>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</si>
  <si>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</si>
  <si>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</si>
  <si>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</si>
  <si>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</si>
  <si>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</si>
  <si>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</si>
  <si>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</si>
  <si>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</si>
  <si>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</si>
  <si>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</si>
  <si>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</si>
  <si>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</si>
  <si>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</si>
  <si>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</si>
  <si>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</si>
  <si>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</si>
  <si>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</si>
  <si>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</si>
  <si>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</si>
  <si>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</si>
  <si>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</si>
  <si>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</si>
  <si>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</si>
  <si>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</si>
  <si>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</si>
  <si>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</si>
  <si>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</si>
  <si>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</si>
  <si>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</si>
  <si>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</si>
  <si>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</si>
  <si>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</si>
  <si>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</si>
  <si>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</si>
  <si>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</si>
  <si>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</si>
  <si>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</si>
  <si>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</si>
  <si>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</si>
  <si>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</si>
  <si>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</si>
  <si>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</si>
  <si>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</si>
  <si>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</si>
  <si>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</si>
  <si>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</si>
  <si>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</si>
  <si>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</si>
  <si>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</si>
  <si>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</si>
  <si>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</si>
  <si>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</si>
  <si>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</si>
  <si>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</si>
  <si>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</si>
  <si>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</si>
  <si>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</si>
  <si>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</si>
  <si>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</si>
  <si>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</si>
  <si>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</si>
  <si>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</si>
  <si>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</si>
  <si>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</si>
  <si>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</si>
  <si>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</si>
  <si>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</si>
  <si>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</si>
  <si>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</si>
  <si>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</si>
  <si>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</si>
  <si>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</si>
  <si>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</si>
  <si>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</si>
  <si>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</si>
  <si>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</si>
  <si>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</si>
  <si>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</si>
  <si>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</si>
  <si>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</si>
  <si>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</si>
  <si>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</si>
  <si>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</si>
  <si>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</si>
  <si>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</si>
  <si>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</si>
  <si>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</si>
  <si>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</si>
  <si>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</si>
  <si>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</si>
  <si>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</si>
  <si>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</si>
  <si>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</si>
  <si>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</si>
  <si>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</si>
  <si>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</si>
  <si>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</si>
  <si>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</si>
  <si>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</si>
  <si>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</si>
  <si>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</si>
  <si>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</si>
  <si>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</si>
  <si>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</si>
  <si>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</si>
  <si>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</si>
  <si>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</si>
  <si>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</si>
  <si>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</si>
  <si>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</si>
  <si>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</si>
  <si>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</si>
  <si>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</si>
  <si>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</si>
  <si>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</si>
  <si>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</si>
  <si>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</si>
  <si>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</si>
  <si>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</si>
  <si>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</si>
  <si>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</si>
  <si>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</si>
  <si>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</si>
  <si>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</si>
  <si>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</si>
  <si>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</si>
  <si>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</si>
  <si>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</si>
  <si>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</si>
  <si>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</si>
  <si>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</si>
  <si>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</si>
  <si>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</si>
  <si>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</si>
  <si>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</si>
  <si>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</si>
  <si>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</si>
  <si>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</si>
  <si>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</si>
  <si>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</si>
  <si>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</si>
  <si>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</si>
  <si>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</si>
  <si>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</si>
  <si>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</si>
  <si>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</si>
  <si>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</si>
  <si>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</si>
  <si>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</si>
  <si>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</si>
  <si>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</si>
  <si>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</si>
  <si>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</si>
  <si>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</si>
  <si>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</si>
  <si>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</si>
  <si>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</si>
  <si>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</si>
  <si>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</si>
  <si>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</si>
  <si>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</si>
  <si>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</si>
  <si>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</si>
  <si>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</si>
  <si>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</si>
  <si>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</si>
  <si>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</si>
  <si>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</si>
  <si>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</si>
  <si>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</si>
  <si>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</si>
  <si>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</si>
  <si>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</si>
  <si>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</si>
  <si>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</si>
  <si>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</si>
  <si>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</si>
  <si>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</si>
  <si>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</si>
  <si>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</si>
  <si>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</si>
  <si>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</si>
  <si>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</si>
  <si>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</si>
  <si>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</si>
  <si>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</si>
  <si>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</si>
  <si>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</si>
  <si>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</si>
  <si>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</si>
  <si>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</si>
  <si>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</si>
  <si>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</si>
  <si>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</si>
  <si>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</si>
  <si>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</si>
  <si>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</si>
  <si>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</si>
  <si>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</si>
  <si>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</si>
  <si>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</si>
  <si>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</si>
  <si>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</si>
  <si>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</si>
  <si>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</si>
  <si>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</si>
  <si>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</si>
  <si>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</si>
  <si>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</si>
  <si>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</si>
  <si>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</si>
  <si>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</si>
  <si>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</si>
  <si>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</si>
  <si>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</si>
  <si>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</si>
  <si>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</si>
  <si>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</si>
  <si>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</si>
  <si>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</si>
  <si>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</si>
  <si>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</si>
  <si>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</si>
  <si>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</si>
  <si>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</si>
  <si>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</si>
  <si>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</si>
  <si>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</si>
  <si>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</si>
  <si>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</si>
  <si>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</si>
  <si>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</si>
  <si>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</si>
  <si>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</si>
  <si>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</si>
  <si>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</si>
  <si>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</si>
  <si>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</si>
  <si>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</si>
  <si>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</si>
  <si>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</si>
  <si>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</si>
  <si>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</si>
  <si>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</si>
  <si>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</si>
  <si>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</si>
  <si>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</si>
  <si>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</si>
  <si>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</si>
  <si>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</si>
  <si>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</si>
  <si>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</si>
  <si>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</si>
  <si>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</si>
  <si>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</si>
  <si>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</si>
  <si>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</si>
  <si>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</si>
  <si>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</si>
  <si>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</si>
  <si>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</si>
  <si>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</si>
  <si>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</si>
  <si>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</si>
  <si>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</si>
  <si>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</si>
  <si>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</si>
  <si>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</si>
  <si>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</si>
  <si>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</si>
  <si>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</si>
  <si>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</si>
  <si>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</si>
  <si>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</si>
  <si>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</si>
  <si>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</si>
  <si>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</si>
  <si>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</si>
  <si>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</si>
  <si>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</si>
  <si>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</si>
  <si>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</si>
  <si>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</si>
  <si>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</si>
  <si>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</si>
  <si>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</si>
  <si>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</si>
  <si>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</si>
  <si>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</si>
  <si>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</si>
  <si>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</si>
  <si>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</si>
  <si>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</si>
  <si>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</si>
  <si>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</si>
  <si>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</si>
  <si>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</si>
  <si>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</si>
  <si>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</si>
  <si>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</si>
  <si>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</si>
  <si>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</si>
  <si>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</si>
  <si>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</si>
  <si>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</si>
  <si>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</si>
  <si>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</si>
  <si>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</si>
  <si>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</si>
  <si>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</si>
  <si>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</si>
  <si>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</si>
  <si>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</si>
  <si>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</si>
  <si>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</si>
  <si>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</si>
  <si>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</si>
  <si>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</si>
  <si>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</si>
  <si>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</si>
  <si>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</si>
  <si>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</si>
  <si>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</si>
  <si>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</si>
  <si>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</si>
  <si>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</si>
  <si>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</si>
  <si>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</si>
  <si>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</si>
  <si>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</si>
  <si>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</si>
  <si>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</si>
  <si>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</si>
  <si>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</si>
  <si>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</si>
  <si>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</si>
  <si>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</si>
  <si>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</si>
  <si>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</si>
  <si>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</si>
  <si>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</si>
  <si>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</si>
  <si>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</si>
  <si>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</si>
  <si>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</si>
  <si>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</si>
  <si>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</si>
  <si>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</si>
  <si>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</si>
  <si>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</si>
  <si>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</si>
  <si>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</si>
  <si>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</si>
  <si>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</si>
  <si>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</si>
  <si>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</si>
  <si>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</si>
  <si>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</si>
  <si>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</si>
  <si>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</si>
  <si>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</si>
  <si>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</si>
  <si>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</si>
  <si>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</si>
  <si>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</si>
  <si>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</si>
  <si>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</si>
  <si>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</si>
  <si>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</si>
  <si>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</si>
  <si>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</si>
  <si>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</si>
  <si>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</si>
  <si>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</si>
  <si>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</si>
  <si>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</si>
  <si>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</si>
  <si>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</si>
  <si>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</si>
  <si>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</si>
  <si>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</si>
  <si>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</si>
  <si>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</si>
  <si>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</si>
  <si>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</si>
  <si>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</si>
  <si>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</si>
  <si>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</si>
  <si>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</si>
  <si>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</si>
  <si>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</si>
  <si>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</si>
  <si>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</si>
  <si>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</si>
  <si>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</si>
  <si>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</si>
  <si>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</si>
  <si>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</si>
  <si>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</si>
  <si>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</si>
  <si>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</si>
  <si>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</si>
  <si>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</si>
  <si>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</si>
  <si>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</si>
  <si>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</si>
  <si>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</si>
  <si>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</si>
  <si>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</si>
  <si>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</si>
  <si>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</si>
  <si>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</si>
  <si>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</si>
  <si>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</si>
  <si>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</si>
  <si>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</si>
  <si>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</si>
  <si>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</si>
  <si>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</si>
  <si>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</si>
  <si>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</si>
  <si>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</si>
  <si>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</si>
  <si>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</si>
  <si>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</si>
  <si>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</si>
  <si>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</si>
  <si>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</si>
  <si>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</si>
  <si>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</si>
  <si>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</si>
  <si>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</si>
  <si>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</si>
  <si>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</si>
  <si>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</si>
  <si>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</si>
  <si>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</si>
  <si>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</si>
  <si>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</si>
  <si>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</si>
  <si>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</si>
  <si>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</si>
  <si>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</si>
  <si>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</si>
  <si>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</si>
  <si>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</si>
  <si>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</si>
  <si>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</si>
  <si>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</si>
  <si>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</si>
  <si>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</si>
  <si>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</si>
  <si>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</si>
  <si>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</si>
  <si>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</si>
  <si>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</si>
  <si>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</si>
  <si>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</si>
  <si>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</si>
  <si>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</si>
  <si>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</si>
  <si>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</si>
  <si>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</si>
  <si>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</si>
  <si>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</si>
  <si>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</si>
  <si>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</si>
  <si>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</si>
  <si>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</si>
  <si>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</si>
  <si>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</si>
  <si>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</si>
  <si>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</si>
  <si>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</si>
  <si>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</si>
  <si>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</si>
  <si>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</si>
  <si>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</si>
  <si>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</si>
  <si>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</si>
  <si>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</si>
  <si>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</si>
  <si>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</si>
  <si>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</si>
  <si>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</si>
  <si>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</si>
  <si>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</si>
  <si>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</si>
  <si>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</si>
  <si>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</si>
  <si>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</si>
  <si>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</si>
  <si>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</si>
  <si>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</si>
  <si>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</si>
  <si>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</si>
  <si>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</si>
  <si>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</si>
  <si>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</si>
  <si>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</si>
  <si>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</si>
  <si>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</si>
  <si>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</si>
  <si>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</si>
  <si>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</si>
  <si>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</si>
  <si>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</si>
  <si>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</si>
  <si>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</si>
  <si>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</si>
  <si>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</si>
  <si>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</si>
  <si>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</si>
  <si>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</si>
  <si>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</si>
  <si>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</si>
  <si>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</si>
  <si>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</si>
  <si>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</si>
  <si>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</si>
  <si>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</si>
  <si>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</si>
  <si>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</si>
  <si>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</si>
  <si>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</si>
  <si>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</si>
  <si>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</si>
  <si>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</si>
  <si>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</si>
  <si>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</si>
  <si>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</si>
  <si>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</si>
  <si>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</si>
  <si>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</si>
  <si>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</si>
  <si>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</si>
  <si>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</si>
  <si>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</si>
  <si>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</si>
  <si>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</si>
  <si>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</si>
  <si>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</si>
  <si>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</si>
  <si>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</si>
  <si>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</si>
  <si>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</si>
  <si>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</si>
  <si>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</si>
  <si>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</si>
  <si>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</si>
  <si>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</si>
  <si>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</si>
  <si>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</si>
  <si>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</si>
  <si>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</si>
  <si>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</si>
  <si>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</si>
  <si>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</si>
  <si>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</si>
  <si>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</si>
  <si>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</si>
  <si>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</si>
  <si>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</si>
  <si>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</si>
  <si>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</si>
  <si>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</si>
  <si>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</si>
  <si>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</si>
  <si>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</si>
  <si>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</si>
  <si>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</si>
  <si>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</si>
  <si>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</si>
  <si>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</si>
  <si>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</si>
  <si>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</si>
  <si>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</si>
  <si>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</si>
  <si>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</si>
  <si>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</si>
  <si>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</si>
  <si>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</si>
  <si>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</si>
  <si>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</si>
  <si>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</si>
  <si>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</si>
  <si>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</si>
  <si>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</si>
  <si>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</si>
  <si>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</si>
  <si>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</si>
  <si>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</si>
  <si>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</si>
  <si>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</si>
  <si>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</si>
  <si>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</si>
  <si>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</si>
  <si>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</si>
  <si>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</si>
  <si>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</si>
  <si>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</si>
  <si>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</si>
  <si>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</si>
  <si>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</si>
  <si>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</si>
  <si>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</si>
  <si>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</si>
  <si>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</si>
  <si>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</si>
  <si>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</si>
  <si>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</si>
  <si>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</si>
  <si>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</si>
  <si>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</si>
  <si>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</si>
  <si>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</si>
  <si>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</si>
  <si>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</si>
  <si>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</si>
  <si>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</si>
  <si>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</si>
  <si>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</si>
  <si>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</si>
  <si>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</si>
  <si>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</si>
  <si>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</si>
  <si>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</si>
  <si>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</si>
  <si>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</si>
  <si>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</si>
  <si>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</si>
  <si>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</si>
  <si>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</si>
  <si>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</si>
  <si>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</si>
  <si>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</si>
  <si>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</si>
  <si>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</si>
  <si>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</si>
  <si>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</si>
  <si>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</si>
  <si>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</si>
  <si>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</si>
  <si>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</si>
  <si>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</si>
  <si>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</si>
  <si>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</si>
  <si>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</si>
  <si>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</si>
  <si>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</si>
  <si>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</si>
  <si>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</si>
  <si>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</si>
  <si>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</si>
  <si>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</si>
  <si>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</si>
  <si>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</si>
  <si>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</si>
  <si>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</si>
  <si>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</si>
  <si>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</si>
  <si>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</si>
  <si>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</si>
  <si>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</si>
  <si>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</si>
  <si>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</si>
  <si>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</si>
  <si>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</si>
  <si>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</si>
  <si>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</si>
  <si>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</si>
  <si>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</si>
  <si>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</si>
  <si>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</si>
  <si>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</si>
  <si>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</si>
  <si>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</si>
  <si>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</si>
  <si>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</si>
  <si>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</si>
  <si>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</si>
  <si>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</si>
  <si>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</si>
  <si>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</si>
  <si>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</si>
  <si>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</si>
  <si>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</si>
  <si>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</si>
  <si>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</si>
  <si>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</si>
  <si>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</si>
  <si>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</si>
  <si>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</si>
  <si>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</si>
  <si>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</si>
  <si>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</si>
  <si>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</si>
  <si>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</si>
  <si>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</si>
  <si>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</si>
  <si>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</si>
  <si>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</si>
  <si>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</si>
  <si>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</si>
  <si>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</si>
  <si>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</si>
  <si>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</si>
  <si>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</si>
  <si>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</si>
  <si>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</si>
  <si>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</si>
  <si>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</si>
  <si>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</si>
  <si>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</si>
  <si>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</si>
  <si>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</si>
  <si>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</si>
  <si>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</si>
  <si>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</si>
  <si>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</si>
  <si>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</si>
  <si>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</si>
  <si>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</si>
  <si>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</si>
  <si>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</si>
  <si>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</si>
  <si>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</si>
  <si>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</si>
  <si>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</si>
  <si>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</si>
  <si>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</si>
  <si>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</si>
  <si>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</si>
  <si>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</si>
  <si>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</si>
  <si>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</si>
  <si>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</si>
  <si>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</si>
  <si>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</si>
  <si>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</si>
  <si>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</si>
  <si>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</si>
  <si>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</si>
  <si>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</si>
  <si>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</si>
  <si>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</si>
  <si>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</si>
  <si>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</si>
  <si>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</si>
  <si>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</si>
  <si>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</si>
  <si>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</si>
  <si>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</si>
  <si>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</si>
  <si>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</si>
  <si>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</si>
  <si>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</si>
  <si>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</si>
  <si>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</si>
  <si>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</si>
  <si>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</si>
  <si>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</si>
  <si>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</si>
  <si>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</si>
  <si>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</si>
  <si>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</si>
  <si>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</si>
  <si>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</si>
  <si>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</si>
  <si>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</si>
  <si>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</si>
  <si>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</si>
  <si>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</si>
  <si>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</si>
  <si>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</si>
  <si>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</si>
  <si>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</si>
  <si>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</si>
  <si>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</si>
  <si>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</si>
  <si>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</si>
  <si>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</si>
  <si>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</si>
  <si>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</si>
  <si>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</si>
  <si>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</si>
  <si>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</si>
  <si>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</si>
  <si>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</si>
  <si>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</si>
  <si>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</si>
  <si>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</si>
  <si>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</si>
  <si>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</si>
  <si>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</si>
  <si>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</si>
  <si>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</si>
  <si>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</si>
  <si>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</si>
  <si>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</si>
  <si>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</si>
  <si>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</si>
  <si>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</si>
  <si>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</si>
  <si>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</si>
  <si>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</si>
  <si>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</si>
  <si>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</si>
  <si>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</si>
  <si>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</si>
  <si>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</si>
  <si>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</si>
  <si>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</si>
  <si>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</si>
  <si>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</si>
  <si>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</si>
  <si>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</si>
  <si>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</si>
  <si>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</si>
  <si>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</si>
  <si>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</si>
  <si>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</si>
  <si>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</si>
  <si>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</si>
  <si>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</si>
  <si>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</si>
  <si>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</si>
  <si>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</si>
  <si>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</si>
  <si>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</si>
  <si>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</si>
  <si>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</si>
  <si>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</si>
  <si>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</si>
  <si>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</si>
  <si>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</si>
  <si>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</si>
  <si>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</si>
  <si>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</si>
  <si>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</si>
  <si>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</si>
  <si>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</si>
  <si>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</si>
  <si>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</si>
  <si>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</si>
  <si>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</si>
  <si>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</si>
  <si>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</si>
  <si>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</si>
  <si>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</si>
  <si>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</si>
  <si>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</si>
  <si>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</si>
  <si>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</si>
  <si>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</si>
  <si>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</si>
  <si>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</si>
  <si>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</si>
  <si>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</si>
  <si>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</si>
  <si>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</si>
  <si>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</si>
  <si>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</si>
  <si>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</si>
  <si>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</si>
  <si>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</si>
  <si>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</si>
  <si>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</si>
  <si>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</si>
  <si>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</si>
  <si>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</si>
  <si>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</si>
  <si>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</si>
  <si>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</si>
  <si>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</si>
  <si>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</si>
  <si>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</si>
  <si>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</si>
  <si>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</si>
  <si>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</si>
  <si>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</si>
  <si>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</si>
  <si>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</si>
  <si>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</si>
  <si>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</si>
  <si>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</si>
  <si>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</si>
  <si>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</si>
  <si>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</si>
  <si>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</si>
  <si>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</si>
  <si>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</si>
  <si>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</si>
  <si>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</si>
  <si>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</si>
  <si>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</si>
  <si>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</si>
  <si>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</si>
  <si>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</si>
  <si>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</si>
  <si>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</si>
  <si>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</si>
  <si>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</si>
  <si>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</si>
  <si>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</si>
  <si>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</si>
  <si>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</si>
  <si>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</si>
  <si>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</si>
  <si>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</si>
  <si>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</si>
  <si>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</si>
  <si>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</si>
  <si>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</si>
  <si>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</si>
  <si>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</si>
  <si>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</si>
  <si>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</si>
  <si>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</si>
  <si>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</si>
  <si>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</si>
  <si>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</si>
  <si>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</si>
  <si>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</si>
  <si>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</si>
  <si>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</si>
  <si>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</si>
  <si>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</si>
  <si>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</si>
  <si>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</si>
  <si>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</si>
  <si>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</si>
  <si>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</si>
  <si>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</si>
  <si>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</si>
  <si>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</si>
  <si>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</si>
  <si>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</si>
  <si>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</si>
  <si>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</si>
  <si>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</si>
  <si>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</si>
  <si>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</si>
  <si>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</si>
  <si>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</si>
  <si>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</si>
  <si>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</si>
  <si>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</si>
  <si>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</si>
  <si>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</si>
  <si>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</si>
  <si>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</si>
  <si>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</si>
  <si>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</si>
  <si>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</si>
  <si>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</si>
  <si>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</si>
  <si>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</si>
  <si>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</si>
  <si>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</si>
  <si>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</si>
  <si>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</si>
  <si>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</si>
  <si>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</si>
  <si>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</si>
  <si>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</si>
  <si>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</si>
  <si>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</si>
  <si>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</si>
  <si>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</si>
  <si>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</si>
  <si>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</si>
  <si>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</si>
  <si>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</si>
  <si>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</si>
  <si>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</si>
  <si>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</si>
  <si>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</si>
  <si>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</si>
  <si>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</si>
  <si>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</si>
  <si>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</si>
  <si>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</si>
  <si>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</si>
  <si>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</si>
  <si>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</si>
  <si>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</si>
  <si>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</si>
  <si>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</si>
  <si>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</si>
  <si>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</si>
  <si>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</si>
  <si>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</si>
  <si>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</si>
  <si>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</si>
  <si>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</si>
  <si>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</si>
  <si>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</si>
  <si>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</si>
  <si>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</si>
  <si>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</si>
  <si>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</si>
  <si>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</si>
  <si>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</si>
  <si>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</si>
  <si>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</si>
  <si>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</si>
  <si>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</si>
  <si>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</si>
  <si>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</si>
  <si>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</si>
  <si>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</si>
  <si>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</si>
  <si>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</si>
  <si>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</si>
  <si>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</si>
  <si>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</si>
  <si>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</si>
  <si>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</si>
  <si>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</si>
  <si>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</si>
  <si>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</si>
  <si>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</si>
  <si>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</si>
  <si>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</si>
  <si>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</si>
  <si>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</si>
  <si>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</si>
  <si>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</si>
  <si>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</si>
  <si>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</si>
  <si>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</si>
  <si>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</si>
  <si>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</si>
  <si>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</si>
  <si>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</si>
  <si>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</si>
  <si>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</si>
  <si>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</si>
  <si>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</si>
  <si>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</si>
  <si>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</si>
  <si>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</si>
  <si>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</si>
  <si>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</si>
  <si>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</si>
  <si>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</si>
  <si>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</si>
  <si>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</si>
  <si>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</si>
  <si>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</si>
  <si>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</si>
  <si>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</si>
  <si>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</si>
  <si>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</si>
  <si>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</si>
  <si>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</si>
  <si>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</si>
  <si>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</si>
  <si>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</si>
  <si>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</si>
  <si>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</si>
  <si>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</si>
  <si>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</si>
  <si>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</si>
  <si>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</si>
  <si>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</si>
  <si>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</si>
  <si>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</si>
  <si>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</si>
  <si>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</si>
  <si>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</si>
  <si>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</si>
  <si>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</si>
  <si>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</si>
  <si>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</si>
  <si>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</si>
  <si>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</si>
  <si>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</si>
  <si>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</si>
  <si>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</si>
  <si>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</si>
  <si>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</si>
  <si>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</si>
  <si>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</si>
  <si>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</si>
  <si>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</si>
  <si>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</si>
  <si>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</si>
  <si>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</si>
  <si>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</si>
  <si>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</si>
  <si>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</si>
  <si>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</si>
  <si>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</si>
  <si>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</si>
  <si>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</si>
  <si>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</si>
  <si>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</si>
  <si>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</si>
  <si>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</si>
  <si>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</si>
  <si>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</si>
  <si>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</si>
  <si>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</si>
  <si>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</si>
  <si>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</si>
  <si>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</si>
  <si>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</si>
  <si>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</si>
  <si>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</si>
  <si>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</si>
  <si>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</si>
  <si>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</si>
  <si>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</si>
  <si>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</si>
  <si>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</si>
  <si>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</si>
  <si>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</si>
  <si>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</si>
  <si>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</si>
  <si>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</si>
  <si>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</si>
  <si>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</si>
  <si>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</si>
  <si>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</si>
  <si>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</si>
  <si>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</si>
  <si>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</si>
  <si>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</si>
  <si>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</si>
  <si>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</si>
  <si>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</si>
  <si>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</si>
  <si>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</si>
  <si>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</si>
  <si>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</si>
  <si>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</si>
  <si>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</si>
  <si>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</si>
  <si>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</si>
  <si>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</si>
  <si>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</si>
  <si>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</si>
  <si>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</si>
  <si>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</si>
  <si>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</si>
  <si>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</si>
  <si>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</si>
  <si>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</si>
  <si>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</si>
  <si>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</si>
  <si>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</si>
  <si>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</si>
  <si>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</si>
  <si>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</si>
  <si>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</si>
  <si>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</si>
  <si>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</si>
  <si>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</si>
  <si>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</si>
  <si>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</si>
  <si>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</si>
  <si>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</si>
  <si>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</si>
  <si>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</si>
  <si>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</si>
  <si>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</si>
  <si>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</si>
  <si>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</si>
  <si>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</si>
  <si>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</si>
  <si>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</si>
  <si>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</si>
  <si>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</si>
  <si>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</si>
  <si>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</si>
  <si>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</si>
  <si>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</si>
  <si>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</si>
  <si>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</si>
  <si>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</si>
  <si>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</si>
  <si>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</si>
  <si>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</si>
  <si>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</si>
  <si>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</si>
  <si>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</si>
  <si>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</si>
  <si>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</si>
  <si>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</si>
  <si>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</si>
  <si>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</si>
  <si>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</si>
  <si>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</si>
  <si>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</si>
  <si>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</si>
  <si>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</si>
  <si>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</si>
  <si>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</si>
  <si>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</si>
  <si>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</si>
  <si>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</si>
  <si>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</si>
  <si>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</si>
  <si>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</si>
  <si>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</si>
  <si>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</si>
  <si>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</si>
  <si>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</si>
  <si>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</si>
  <si>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</si>
  <si>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</si>
  <si>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</si>
  <si>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</si>
  <si>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</si>
  <si>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</si>
  <si>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</si>
  <si>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</si>
  <si>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</si>
  <si>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</si>
  <si>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</si>
  <si>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</si>
  <si>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</si>
  <si>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</si>
  <si>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</si>
  <si>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</si>
  <si>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</si>
  <si>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</si>
  <si>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</si>
  <si>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</si>
  <si>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</si>
  <si>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</si>
  <si>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</si>
  <si>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</si>
  <si>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</si>
  <si>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</si>
  <si>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</si>
  <si>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</si>
  <si>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</si>
  <si>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</si>
  <si>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</si>
  <si>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</si>
  <si>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</si>
  <si>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</si>
  <si>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</si>
  <si>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</si>
  <si>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</si>
  <si>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</si>
  <si>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</si>
  <si>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</si>
  <si>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</si>
  <si>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</si>
  <si>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</si>
  <si>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</si>
  <si>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</si>
  <si>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</si>
  <si>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</si>
  <si>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</si>
  <si>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</si>
  <si>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</si>
  <si>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</si>
  <si>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</si>
  <si>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</si>
  <si>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</si>
  <si>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</si>
  <si>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</si>
  <si>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</si>
  <si>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</si>
  <si>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</si>
  <si>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</si>
  <si>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</si>
  <si>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</si>
  <si>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</si>
  <si>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</si>
  <si>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</si>
  <si>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</si>
  <si>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</si>
  <si>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</si>
  <si>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</si>
  <si>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</si>
  <si>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</si>
  <si>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</si>
  <si>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</si>
  <si>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</si>
  <si>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</si>
  <si>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</si>
  <si>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</si>
  <si>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</si>
  <si>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</si>
  <si>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</si>
  <si>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</si>
  <si>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</si>
  <si>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</si>
  <si>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</si>
  <si>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</si>
  <si>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</si>
  <si>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</si>
  <si>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</si>
  <si>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</si>
  <si>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</si>
  <si>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</si>
  <si>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</si>
  <si>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</si>
  <si>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</si>
  <si>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</si>
  <si>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</si>
  <si>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</si>
  <si>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</si>
  <si>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</si>
  <si>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</si>
  <si>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</si>
  <si>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</si>
  <si>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</si>
  <si>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</si>
  <si>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</si>
  <si>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</si>
  <si>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</si>
  <si>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</si>
  <si>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</si>
  <si>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</si>
  <si>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</si>
  <si>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</si>
  <si>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</si>
  <si>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</si>
  <si>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</si>
  <si>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</si>
  <si>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</si>
  <si>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</si>
  <si>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</si>
  <si>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</si>
  <si>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</si>
  <si>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</si>
  <si>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</si>
  <si>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</si>
  <si>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</si>
  <si>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</si>
  <si>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</si>
  <si>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</si>
  <si>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</si>
  <si>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</si>
  <si>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</si>
  <si>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</si>
  <si>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</si>
  <si>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</si>
  <si>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</si>
  <si>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</si>
  <si>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</si>
  <si>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</si>
  <si>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</si>
  <si>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</si>
  <si>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</si>
  <si>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</si>
  <si>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</si>
  <si>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</si>
  <si>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</si>
  <si>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</si>
  <si>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</si>
  <si>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</si>
  <si>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</si>
  <si>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</si>
  <si>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</si>
  <si>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</si>
  <si>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</si>
  <si>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</si>
  <si>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</si>
  <si>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</si>
  <si>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</si>
  <si>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</si>
  <si>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</si>
  <si>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</si>
  <si>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</si>
  <si>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</si>
  <si>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</si>
  <si>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</si>
  <si>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</si>
  <si>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</si>
  <si>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</si>
  <si>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</si>
  <si>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</si>
  <si>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</si>
  <si>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</si>
  <si>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</si>
  <si>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</si>
  <si>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</si>
  <si>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</si>
  <si>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</si>
  <si>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</si>
  <si>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</si>
  <si>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</si>
  <si>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</si>
  <si>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</si>
  <si>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</si>
  <si>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</si>
  <si>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</si>
  <si>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</si>
  <si>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</si>
  <si>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</si>
  <si>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</si>
  <si>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</si>
  <si>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</si>
  <si>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</si>
  <si>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</si>
  <si>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</si>
  <si>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</si>
  <si>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</si>
  <si>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</si>
  <si>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</si>
  <si>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</si>
  <si>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</si>
  <si>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</si>
  <si>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</si>
  <si>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</si>
  <si>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</si>
  <si>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</si>
  <si>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</si>
  <si>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</si>
  <si>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</si>
  <si>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</si>
  <si>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</si>
  <si>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</si>
  <si>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</si>
  <si>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</si>
  <si>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</si>
  <si>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</si>
  <si>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</si>
  <si>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</si>
  <si>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</si>
  <si>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</si>
  <si>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</si>
  <si>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</si>
  <si>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</si>
  <si>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</si>
  <si>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</si>
  <si>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</si>
  <si>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</si>
  <si>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</si>
  <si>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</si>
  <si>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</si>
  <si>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</si>
  <si>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</si>
  <si>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</si>
  <si>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</si>
  <si>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</si>
  <si>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</si>
  <si>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</si>
  <si>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</si>
  <si>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</si>
  <si>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</si>
  <si>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</si>
  <si>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</si>
  <si>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</si>
  <si>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</si>
  <si>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</si>
  <si>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</si>
  <si>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</si>
  <si>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</si>
  <si>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</si>
  <si>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</si>
  <si>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</si>
  <si>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</si>
  <si>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</si>
  <si>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</si>
  <si>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</si>
  <si>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</si>
  <si>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</si>
  <si>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</si>
  <si>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</si>
  <si>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</si>
  <si>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</si>
  <si>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</si>
  <si>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</si>
  <si>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</si>
  <si>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</si>
  <si>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</si>
  <si>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</si>
  <si>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</si>
  <si>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</si>
  <si>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</si>
  <si>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</si>
  <si>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</si>
  <si>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</si>
  <si>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</si>
  <si>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</si>
  <si>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</si>
  <si>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</si>
  <si>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</si>
  <si>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</si>
  <si>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</si>
  <si>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</si>
  <si>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</si>
  <si>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</si>
  <si>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</si>
  <si>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</si>
  <si>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</si>
  <si>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</si>
  <si>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</si>
  <si>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</si>
  <si>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</si>
  <si>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</si>
  <si>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</si>
  <si>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</si>
  <si>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</si>
  <si>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</si>
  <si>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</si>
  <si>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</si>
  <si>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</si>
  <si>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</si>
  <si>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</si>
  <si>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</si>
  <si>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</si>
  <si>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</si>
  <si>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</si>
  <si>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</si>
  <si>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</si>
  <si>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</si>
  <si>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</si>
  <si>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</si>
  <si>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</si>
  <si>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</si>
  <si>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</si>
  <si>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</si>
  <si>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</si>
  <si>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</si>
  <si>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</si>
  <si>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</si>
  <si>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</si>
  <si>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</si>
  <si>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</si>
  <si>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</si>
  <si>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</si>
  <si>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</si>
  <si>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</si>
  <si>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</si>
  <si>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</si>
  <si>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</si>
  <si>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</si>
  <si>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</si>
  <si>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</si>
  <si>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</si>
  <si>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</si>
  <si>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</si>
  <si>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</si>
  <si>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</si>
  <si>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</si>
  <si>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</si>
  <si>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</si>
  <si>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</si>
  <si>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</si>
  <si>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</si>
  <si>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</si>
  <si>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</si>
  <si>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</si>
  <si>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</si>
  <si>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</si>
  <si>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</si>
  <si>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</si>
  <si>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</si>
  <si>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</si>
  <si>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</si>
  <si>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</si>
  <si>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</si>
  <si>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</si>
  <si>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</si>
  <si>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</si>
  <si>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</si>
  <si>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</si>
  <si>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</si>
  <si>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</si>
  <si>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</si>
  <si>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</si>
  <si>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</si>
  <si>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</si>
  <si>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</si>
  <si>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</si>
  <si>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</si>
  <si>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</si>
  <si>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</si>
  <si>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</si>
  <si>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</si>
  <si>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</si>
  <si>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</si>
  <si>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</si>
  <si>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</si>
  <si>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</si>
  <si>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</si>
  <si>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</si>
  <si>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</si>
  <si>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</si>
  <si>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</si>
  <si>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</si>
  <si>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</si>
  <si>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</si>
  <si>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</si>
  <si>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</si>
  <si>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</si>
  <si>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</si>
  <si>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</si>
  <si>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</si>
  <si>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</si>
  <si>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</si>
  <si>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</si>
  <si>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</si>
  <si>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</si>
  <si>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</si>
  <si>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</si>
  <si>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</si>
  <si>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</si>
  <si>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</si>
  <si>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</si>
  <si>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</si>
  <si>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</si>
  <si>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</si>
  <si>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</si>
  <si>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</si>
  <si>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</si>
  <si>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</si>
  <si>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</si>
  <si>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</si>
  <si>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</si>
  <si>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</si>
  <si>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</si>
  <si>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</si>
  <si>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</si>
  <si>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</si>
  <si>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</si>
  <si>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</si>
  <si>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</si>
  <si>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</si>
  <si>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</si>
  <si>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</si>
  <si>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</si>
  <si>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</si>
  <si>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</si>
  <si>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</si>
  <si>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</si>
  <si>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</si>
  <si>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</si>
  <si>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</si>
  <si>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</si>
  <si>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</si>
  <si>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</si>
  <si>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</si>
  <si>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</si>
  <si>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</si>
  <si>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</si>
  <si>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</si>
  <si>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</si>
  <si>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</si>
  <si>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</si>
  <si>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</si>
  <si>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</si>
  <si>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</si>
  <si>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</si>
  <si>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</si>
  <si>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</si>
  <si>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</si>
  <si>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</si>
  <si>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</si>
  <si>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</si>
  <si>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</si>
  <si>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</si>
  <si>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</si>
  <si>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</si>
  <si>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</si>
  <si>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</si>
  <si>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</si>
  <si>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</si>
  <si>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</si>
  <si>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</si>
  <si>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</si>
  <si>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</si>
  <si>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</si>
  <si>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</si>
  <si>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</si>
  <si>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</si>
  <si>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</si>
  <si>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</si>
  <si>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</si>
  <si>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</si>
  <si>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</si>
  <si>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</si>
  <si>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</si>
  <si>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</si>
  <si>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</si>
  <si>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</si>
  <si>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</si>
  <si>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</si>
  <si>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</si>
  <si>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</si>
  <si>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</si>
  <si>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</si>
  <si>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</si>
  <si>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</si>
  <si>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</si>
  <si>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</si>
  <si>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</si>
  <si>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</si>
  <si>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</si>
  <si>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</si>
  <si>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</si>
  <si>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</si>
  <si>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</si>
  <si>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</si>
  <si>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</si>
  <si>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</si>
  <si>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</si>
  <si>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</si>
  <si>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</si>
  <si>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</si>
  <si>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</si>
  <si>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</si>
  <si>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</si>
  <si>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</si>
  <si>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</si>
  <si>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</si>
  <si>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</si>
  <si>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</si>
  <si>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</si>
  <si>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</si>
  <si>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</si>
  <si>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</si>
  <si>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</si>
  <si>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</si>
  <si>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</si>
  <si>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</si>
  <si>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</si>
  <si>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</si>
  <si>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</si>
  <si>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</si>
  <si>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</si>
  <si>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</si>
  <si>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</si>
  <si>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</si>
  <si>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</si>
  <si>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</si>
  <si>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</si>
  <si>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</si>
  <si>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</si>
  <si>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</si>
  <si>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</si>
  <si>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</si>
  <si>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</si>
  <si>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</si>
  <si>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</si>
  <si>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</si>
  <si>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</si>
  <si>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</si>
  <si>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</si>
  <si>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</si>
  <si>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</si>
  <si>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</si>
  <si>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</si>
  <si>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</si>
  <si>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</si>
  <si>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</si>
  <si>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</si>
  <si>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</si>
  <si>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</si>
  <si>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</si>
  <si>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</si>
  <si>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</si>
  <si>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</si>
  <si>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</si>
  <si>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</si>
  <si>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</si>
  <si>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</si>
  <si>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</si>
  <si>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</si>
  <si>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</si>
  <si>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</si>
  <si>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</si>
  <si>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</si>
  <si>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</si>
  <si>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</si>
  <si>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</si>
  <si>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</si>
  <si>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</si>
  <si>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</si>
  <si>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</si>
  <si>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</si>
  <si>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</si>
  <si>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</si>
  <si>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</si>
  <si>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</si>
  <si>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</si>
  <si>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</si>
  <si>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</si>
  <si>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</si>
  <si>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</si>
  <si>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</si>
  <si>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</si>
  <si>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</si>
  <si>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</si>
  <si>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</si>
  <si>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</si>
  <si>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</si>
  <si>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</si>
  <si>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</si>
  <si>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</si>
  <si>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</si>
  <si>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</si>
  <si>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</si>
  <si>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</si>
  <si>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</si>
  <si>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</si>
  <si>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</si>
  <si>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</si>
  <si>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</si>
  <si>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</si>
  <si>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</si>
  <si>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</si>
  <si>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</si>
  <si>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</si>
  <si>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</si>
  <si>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</si>
  <si>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</si>
  <si>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</si>
  <si>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</si>
  <si>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</si>
  <si>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</si>
  <si>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</si>
  <si>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</si>
  <si>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</si>
  <si>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</si>
  <si>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</si>
  <si>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</si>
  <si>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</si>
  <si>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</si>
  <si>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</si>
  <si>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</si>
  <si>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</si>
  <si>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</si>
  <si>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</si>
  <si>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</si>
  <si>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</si>
  <si>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</si>
  <si>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</si>
  <si>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</si>
  <si>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</si>
  <si>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</si>
  <si>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</si>
  <si>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</si>
  <si>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</si>
  <si>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</si>
  <si>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</si>
  <si>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</si>
  <si>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</si>
  <si>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</si>
  <si>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</si>
  <si>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</si>
  <si>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</si>
  <si>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</si>
  <si>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</si>
  <si>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</si>
  <si>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</si>
  <si>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</si>
  <si>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</si>
  <si>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</si>
  <si>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</si>
  <si>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</si>
  <si>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</si>
  <si>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</si>
  <si>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</si>
  <si>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</si>
  <si>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</si>
  <si>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</si>
  <si>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</si>
  <si>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</si>
  <si>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</si>
  <si>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</si>
  <si>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</si>
  <si>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</si>
  <si>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</si>
  <si>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</si>
  <si>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</si>
  <si>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</si>
  <si>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</si>
  <si>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</si>
  <si>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</si>
  <si>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</si>
  <si>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</si>
  <si>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</si>
  <si>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</si>
  <si>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</si>
  <si>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</si>
  <si>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</si>
  <si>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</si>
  <si>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</si>
  <si>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</si>
  <si>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</si>
  <si>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</si>
  <si>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</si>
  <si>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</si>
  <si>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</si>
  <si>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</si>
  <si>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</si>
  <si>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</si>
  <si>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</si>
  <si>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</si>
  <si>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</si>
  <si>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</si>
  <si>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</si>
  <si>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</si>
  <si>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</si>
  <si>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</si>
  <si>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</si>
  <si>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</si>
  <si>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</si>
  <si>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</si>
  <si>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</si>
  <si>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</si>
  <si>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</si>
  <si>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</si>
  <si>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</si>
  <si>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</si>
  <si>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</si>
  <si>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</si>
  <si>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</si>
  <si>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</si>
  <si>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</si>
  <si>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</si>
  <si>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</si>
  <si>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</si>
  <si>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</si>
  <si>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</si>
  <si>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</si>
  <si>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</si>
  <si>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</si>
  <si>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</si>
  <si>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</si>
  <si>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</si>
  <si>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</si>
  <si>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</si>
  <si>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</si>
  <si>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</si>
  <si>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</si>
  <si>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</si>
  <si>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</si>
  <si>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</si>
  <si>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</si>
  <si>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</si>
  <si>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</si>
  <si>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</si>
  <si>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</si>
  <si>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</si>
  <si>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</si>
  <si>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</si>
  <si>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</si>
  <si>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</si>
  <si>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</si>
  <si>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</si>
  <si>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</si>
  <si>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</si>
  <si>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</si>
  <si>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</si>
  <si>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</si>
  <si>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</si>
  <si>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</si>
  <si>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</si>
  <si>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</si>
  <si>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</si>
  <si>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</si>
  <si>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</si>
  <si>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</si>
  <si>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</si>
  <si>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</si>
  <si>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</si>
  <si>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</si>
  <si>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</si>
  <si>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</si>
  <si>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</si>
  <si>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</si>
  <si>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</si>
  <si>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</si>
  <si>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</si>
  <si>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</si>
  <si>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</si>
  <si>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</si>
  <si>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</si>
  <si>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</si>
  <si>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</si>
  <si>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</si>
  <si>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</si>
  <si>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</si>
  <si>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</si>
  <si>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</si>
  <si>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</si>
  <si>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</si>
  <si>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</si>
  <si>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</si>
  <si>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</si>
  <si>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</si>
  <si>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</si>
  <si>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</si>
  <si>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</si>
  <si>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</si>
  <si>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</si>
  <si>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</si>
  <si>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</si>
  <si>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</si>
  <si>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</si>
  <si>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</si>
  <si>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</si>
  <si>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</si>
  <si>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</si>
  <si>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</si>
  <si>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</si>
  <si>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</si>
  <si>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</si>
  <si>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</si>
  <si>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</si>
  <si>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</si>
  <si>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</si>
  <si>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</si>
  <si>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</si>
  <si>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</si>
  <si>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</si>
  <si>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</si>
  <si>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</si>
  <si>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</si>
  <si>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</si>
  <si>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</si>
  <si>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</si>
  <si>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</si>
  <si>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</si>
  <si>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</si>
  <si>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</si>
  <si>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</si>
  <si>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</si>
  <si>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</si>
  <si>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</si>
  <si>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</si>
  <si>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</si>
  <si>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</si>
  <si>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</si>
  <si>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</si>
  <si>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</si>
  <si>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</si>
  <si>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</si>
  <si>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</si>
  <si>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</si>
  <si>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</si>
  <si>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</si>
  <si>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</si>
  <si>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</si>
  <si>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</si>
  <si>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</si>
  <si>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</si>
  <si>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</si>
  <si>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</si>
  <si>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</si>
  <si>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</si>
  <si>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</si>
  <si>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</si>
  <si>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</si>
  <si>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</si>
  <si>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</si>
  <si>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</si>
  <si>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</si>
  <si>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</si>
  <si>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</si>
  <si>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</si>
  <si>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</si>
  <si>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</si>
  <si>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</si>
  <si>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</si>
  <si>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</si>
  <si>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</si>
  <si>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</si>
  <si>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</si>
  <si>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</si>
  <si>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</si>
  <si>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</si>
  <si>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</si>
  <si>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</si>
  <si>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</si>
  <si>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</si>
  <si>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</si>
  <si>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</si>
  <si>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</si>
  <si>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</si>
  <si>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</si>
  <si>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</si>
  <si>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</si>
  <si>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</si>
  <si>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</si>
  <si>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</si>
  <si>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</si>
  <si>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</si>
  <si>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</si>
  <si>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</si>
  <si>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</si>
  <si>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</si>
  <si>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</si>
  <si>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</si>
  <si>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</si>
  <si>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</si>
  <si>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</si>
  <si>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</si>
  <si>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</si>
  <si>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</si>
  <si>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</si>
  <si>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</si>
  <si>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</si>
  <si>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</si>
  <si>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</si>
  <si>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</si>
  <si>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</si>
  <si>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</si>
  <si>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</si>
  <si>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</si>
  <si>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</si>
  <si>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</si>
  <si>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</si>
  <si>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</si>
  <si>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</si>
  <si>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</si>
  <si>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</si>
  <si>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</si>
  <si>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</si>
  <si>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</si>
  <si>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</si>
  <si>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</si>
  <si>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</si>
  <si>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</si>
  <si>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</si>
  <si>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</si>
  <si>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</si>
  <si>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</si>
  <si>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</si>
  <si>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</si>
  <si>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</si>
  <si>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</si>
  <si>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</si>
  <si>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</si>
  <si>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</si>
  <si>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</si>
  <si>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</si>
  <si>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</si>
  <si>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</si>
  <si>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</si>
  <si>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</si>
  <si>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</si>
  <si>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</si>
  <si>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</si>
  <si>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</si>
  <si>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</si>
  <si>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</si>
  <si>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</si>
  <si>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</si>
  <si>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</si>
  <si>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</si>
  <si>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</si>
  <si>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</si>
  <si>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</si>
  <si>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</si>
  <si>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</si>
  <si>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</si>
  <si>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</si>
  <si>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</si>
  <si>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</si>
  <si>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</si>
  <si>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</si>
  <si>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</si>
  <si>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</si>
  <si>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</si>
  <si>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</si>
  <si>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</si>
  <si>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</si>
  <si>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</si>
  <si>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</si>
  <si>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</si>
  <si>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</si>
  <si>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</si>
  <si>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</si>
  <si>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</si>
  <si>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</si>
  <si>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</si>
  <si>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</si>
  <si>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</si>
  <si>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</si>
  <si>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</si>
  <si>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</si>
  <si>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</si>
  <si>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</si>
  <si>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</si>
  <si>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</si>
  <si>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</si>
  <si>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</si>
  <si>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</si>
  <si>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</si>
  <si>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</si>
  <si>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</si>
  <si>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</si>
  <si>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</si>
  <si>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</si>
  <si>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</si>
  <si>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</si>
  <si>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</si>
  <si>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</si>
  <si>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</si>
  <si>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</si>
  <si>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</si>
  <si>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</si>
  <si>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</si>
  <si>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</si>
  <si>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</si>
  <si>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</si>
  <si>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</si>
  <si>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</si>
  <si>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</si>
  <si>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</si>
  <si>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</si>
  <si>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</si>
  <si>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</si>
  <si>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</si>
  <si>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</si>
  <si>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</si>
  <si>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</si>
  <si>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</si>
  <si>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</si>
  <si>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</si>
  <si>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</si>
  <si>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</si>
  <si>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</si>
  <si>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</si>
  <si>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</si>
  <si>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</si>
  <si>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</si>
  <si>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</si>
  <si>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</si>
  <si>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</si>
  <si>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</si>
  <si>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</si>
  <si>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</si>
  <si>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</si>
  <si>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</si>
  <si>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</si>
  <si>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</si>
  <si>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</si>
  <si>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</si>
  <si>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</si>
  <si>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</si>
  <si>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</si>
  <si>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</si>
  <si>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</si>
  <si>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</si>
  <si>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</si>
  <si>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</si>
  <si>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</si>
  <si>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</si>
  <si>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</si>
  <si>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</si>
  <si>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</si>
  <si>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</si>
  <si>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</si>
  <si>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</si>
  <si>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</si>
  <si>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</si>
  <si>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</si>
  <si>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</si>
  <si>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</si>
  <si>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</si>
  <si>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</si>
  <si>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</si>
  <si>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</si>
  <si>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</si>
  <si>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</si>
  <si>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</si>
  <si>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</si>
  <si>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</si>
  <si>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</si>
  <si>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</si>
  <si>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</si>
  <si>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</si>
  <si>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</si>
  <si>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</si>
  <si>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</si>
  <si>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</si>
  <si>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</si>
  <si>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</si>
  <si>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</si>
  <si>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</si>
  <si>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</si>
  <si>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</si>
  <si>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</si>
  <si>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</si>
  <si>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</si>
  <si>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</si>
  <si>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</si>
  <si>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</si>
  <si>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</si>
  <si>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</si>
  <si>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</si>
  <si>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</si>
  <si>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</si>
  <si>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</si>
  <si>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</si>
  <si>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</si>
  <si>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</si>
  <si>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</si>
  <si>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</si>
  <si>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</si>
  <si>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</si>
  <si>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</si>
  <si>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</si>
  <si>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</si>
  <si>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</si>
  <si>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</si>
  <si>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</si>
  <si>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</si>
  <si>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</si>
  <si>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</si>
  <si>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</si>
  <si>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</si>
  <si>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</si>
  <si>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</si>
  <si>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</si>
  <si>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</si>
  <si>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</si>
  <si>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</si>
  <si>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</si>
  <si>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</si>
  <si>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</si>
  <si>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</si>
  <si>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</si>
  <si>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</si>
  <si>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</si>
  <si>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</si>
  <si>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</si>
  <si>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</si>
  <si>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</si>
  <si>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</si>
  <si>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</si>
  <si>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</si>
  <si>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</si>
  <si>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</si>
  <si>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</si>
  <si>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</si>
  <si>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</si>
  <si>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</si>
  <si>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</si>
  <si>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</si>
  <si>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</si>
  <si>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</si>
  <si>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</si>
  <si>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</si>
  <si>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</si>
  <si>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</si>
  <si>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</si>
  <si>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</si>
  <si>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</si>
  <si>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</si>
  <si>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</si>
  <si>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</si>
  <si>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</si>
  <si>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</si>
  <si>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</si>
  <si>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</si>
  <si>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</si>
  <si>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</si>
  <si>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</si>
  <si>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</si>
  <si>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</si>
  <si>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</si>
  <si>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</si>
  <si>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</si>
  <si>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</si>
  <si>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</si>
  <si>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</si>
  <si>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</si>
  <si>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</si>
  <si>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</si>
  <si>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</si>
  <si>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</si>
  <si>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</si>
  <si>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</si>
  <si>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</si>
  <si>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</si>
  <si>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</si>
  <si>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</si>
  <si>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</si>
  <si>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</si>
  <si>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</si>
  <si>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</si>
  <si>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</si>
  <si>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</si>
  <si>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</si>
  <si>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</si>
  <si>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</si>
  <si>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</si>
  <si>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</si>
  <si>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</si>
  <si>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</si>
  <si>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</si>
  <si>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</si>
  <si>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</si>
  <si>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</si>
  <si>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</si>
  <si>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</si>
  <si>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</si>
  <si>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</si>
  <si>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</si>
  <si>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</si>
  <si>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</si>
  <si>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</si>
  <si>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</si>
  <si>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</si>
  <si>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</si>
  <si>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</si>
  <si>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</si>
  <si>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</si>
  <si>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</si>
  <si>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</si>
  <si>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</si>
  <si>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</si>
  <si>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</si>
  <si>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</si>
  <si>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</si>
  <si>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</si>
  <si>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</si>
  <si>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</si>
  <si>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</si>
  <si>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</si>
  <si>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</si>
  <si>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</si>
  <si>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</si>
  <si>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</si>
  <si>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</si>
  <si>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</si>
  <si>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</si>
  <si>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</si>
  <si>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</si>
  <si>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</si>
  <si>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</si>
  <si>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</si>
  <si>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</si>
  <si>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</si>
  <si>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</si>
  <si>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</si>
  <si>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</si>
  <si>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</si>
  <si>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</si>
  <si>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</si>
  <si>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</si>
  <si>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</si>
  <si>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</si>
  <si>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</si>
  <si>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</si>
  <si>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</si>
  <si>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</si>
  <si>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</si>
  <si>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</si>
  <si>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</si>
  <si>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</si>
  <si>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</si>
  <si>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</si>
  <si>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</si>
  <si>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</si>
  <si>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</si>
  <si>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</si>
  <si>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</si>
  <si>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</si>
  <si>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</si>
  <si>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</si>
  <si>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</si>
  <si>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</si>
  <si>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</si>
  <si>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</si>
  <si>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</si>
  <si>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</si>
  <si>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</si>
  <si>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</si>
  <si>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</si>
  <si>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</si>
  <si>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</si>
  <si>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</si>
  <si>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</si>
  <si>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</si>
  <si>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</si>
  <si>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</si>
  <si>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</si>
  <si>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</si>
  <si>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</si>
  <si>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</si>
  <si>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</si>
  <si>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</si>
  <si>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</si>
  <si>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</si>
  <si>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</si>
  <si>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</si>
  <si>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</si>
  <si>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</si>
  <si>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</si>
  <si>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</si>
  <si>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</si>
  <si>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</si>
  <si>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</si>
  <si>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</si>
  <si>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</si>
  <si>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</si>
  <si>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</si>
  <si>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</si>
  <si>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</si>
  <si>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</si>
  <si>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</si>
  <si>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</si>
  <si>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</si>
  <si>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</si>
  <si>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</si>
  <si>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</si>
  <si>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</si>
  <si>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</si>
  <si>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</si>
  <si>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</si>
  <si>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</si>
  <si>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</si>
  <si>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</si>
  <si>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</si>
  <si>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</si>
  <si>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</si>
  <si>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</si>
  <si>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</si>
  <si>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</si>
  <si>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</si>
  <si>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</si>
  <si>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</si>
  <si>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</si>
  <si>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</si>
  <si>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</si>
  <si>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</si>
  <si>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</si>
  <si>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</si>
  <si>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</si>
  <si>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</si>
  <si>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</si>
  <si>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</si>
  <si>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</si>
  <si>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</si>
  <si>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</si>
  <si>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</si>
  <si>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</si>
  <si>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</si>
  <si>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</si>
  <si>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</si>
  <si>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</si>
  <si>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</si>
  <si>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</si>
  <si>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</si>
  <si>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</si>
  <si>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</si>
  <si>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</si>
  <si>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</si>
  <si>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</si>
  <si>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</si>
  <si>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</si>
  <si>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</si>
  <si>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</si>
  <si>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</si>
  <si>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</si>
  <si>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</si>
  <si>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</si>
  <si>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</si>
  <si>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</si>
  <si>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</si>
  <si>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</si>
  <si>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</si>
  <si>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</si>
  <si>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</si>
  <si>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</si>
  <si>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</si>
  <si>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</si>
  <si>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</si>
  <si>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</si>
  <si>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</si>
  <si>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</si>
  <si>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</si>
  <si>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</si>
  <si>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</si>
  <si>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</si>
  <si>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</si>
  <si>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</si>
  <si>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</si>
  <si>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</si>
  <si>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</si>
  <si>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</si>
  <si>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</si>
  <si>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</si>
  <si>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</si>
  <si>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</si>
  <si>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</si>
  <si>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</si>
  <si>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</si>
  <si>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</si>
  <si>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</si>
  <si>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</si>
  <si>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</si>
  <si>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</si>
  <si>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</si>
  <si>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</si>
  <si>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</si>
  <si>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</si>
  <si>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</si>
  <si>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</si>
  <si>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</si>
  <si>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</si>
  <si>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</si>
  <si>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</si>
  <si>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</si>
  <si>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</si>
  <si>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</si>
  <si>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</si>
  <si>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</si>
  <si>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</si>
  <si>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</si>
  <si>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</si>
  <si>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</si>
  <si>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</si>
  <si>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</si>
  <si>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</si>
  <si>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</si>
  <si>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</si>
  <si>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</si>
  <si>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</si>
  <si>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</si>
  <si>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</si>
  <si>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</si>
  <si>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</si>
  <si>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</si>
  <si>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</si>
  <si>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</si>
  <si>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</si>
  <si>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</si>
  <si>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</si>
  <si>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</si>
  <si>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</si>
  <si>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</si>
  <si>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</si>
  <si>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</si>
  <si>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</si>
  <si>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</si>
  <si>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</si>
  <si>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</si>
  <si>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</si>
  <si>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</si>
  <si>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</si>
  <si>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</si>
  <si>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</si>
  <si>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</si>
  <si>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</si>
  <si>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</si>
  <si>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</si>
  <si>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</si>
  <si>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</si>
  <si>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</si>
  <si>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</si>
  <si>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</si>
  <si>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</si>
  <si>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</si>
  <si>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</si>
  <si>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</si>
  <si>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</si>
  <si>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</si>
  <si>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</si>
  <si>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</si>
  <si>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</si>
  <si>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</si>
  <si>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</si>
  <si>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</si>
  <si>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</si>
  <si>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</si>
  <si>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</si>
  <si>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</si>
  <si>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</si>
  <si>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</si>
  <si>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</si>
  <si>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</si>
  <si>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</si>
  <si>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</si>
  <si>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</si>
  <si>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</si>
  <si>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</si>
  <si>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</si>
  <si>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</si>
  <si>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</si>
  <si>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</si>
  <si>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</si>
  <si>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</si>
  <si>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</si>
  <si>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</si>
  <si>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</si>
  <si>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</si>
  <si>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</si>
  <si>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</si>
  <si>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</si>
  <si>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</si>
  <si>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</si>
  <si>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</si>
  <si>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</si>
  <si>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</si>
  <si>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</si>
  <si>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</si>
  <si>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</si>
  <si>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</si>
  <si>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</si>
  <si>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</si>
  <si>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</si>
  <si>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</si>
  <si>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</si>
  <si>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</si>
  <si>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</si>
  <si>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</si>
  <si>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</si>
  <si>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</si>
  <si>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</si>
  <si>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</si>
  <si>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</si>
  <si>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</si>
  <si>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</si>
  <si>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</si>
  <si>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</si>
  <si>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</si>
  <si>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</si>
  <si>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</si>
  <si>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</si>
  <si>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</si>
  <si>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</si>
  <si>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</si>
  <si>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</si>
  <si>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</si>
  <si>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</si>
  <si>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</si>
  <si>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</si>
  <si>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</si>
  <si>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</si>
  <si>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</si>
  <si>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</si>
  <si>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</si>
  <si>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</si>
  <si>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</si>
  <si>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</si>
  <si>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</si>
  <si>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</si>
  <si>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</si>
  <si>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</si>
  <si>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</si>
  <si>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</si>
  <si>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</si>
  <si>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</si>
  <si>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</si>
  <si>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</si>
  <si>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</si>
  <si>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</si>
  <si>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</si>
  <si>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</si>
  <si>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</si>
  <si>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</si>
  <si>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</si>
  <si>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</si>
  <si>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</si>
  <si>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</si>
  <si>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</si>
  <si>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</si>
  <si>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</si>
  <si>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</si>
  <si>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</si>
  <si>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</si>
  <si>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</si>
  <si>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</si>
  <si>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</si>
  <si>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</si>
  <si>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</si>
  <si>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</si>
  <si>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</si>
  <si>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</si>
  <si>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</si>
  <si>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</si>
  <si>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</si>
  <si>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</si>
  <si>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</si>
  <si>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</si>
  <si>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</si>
  <si>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</si>
  <si>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</si>
  <si>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</si>
  <si>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</si>
  <si>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</si>
  <si>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</si>
  <si>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</si>
  <si>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</si>
  <si>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</si>
  <si>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</si>
  <si>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</si>
  <si>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</si>
  <si>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</si>
  <si>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</si>
  <si>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</si>
  <si>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</si>
  <si>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</si>
  <si>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</si>
  <si>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</si>
  <si>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</si>
  <si>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</si>
  <si>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</si>
  <si>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</si>
  <si>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</si>
  <si>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</si>
  <si>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</si>
  <si>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</si>
  <si>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</si>
  <si>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</si>
  <si>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</si>
  <si>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</si>
  <si>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</si>
  <si>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</si>
  <si>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</si>
  <si>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</si>
  <si>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</si>
  <si>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</si>
  <si>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</si>
  <si>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</si>
  <si>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</si>
  <si>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</si>
  <si>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</si>
  <si>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</si>
  <si>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</si>
  <si>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</si>
  <si>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</si>
  <si>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</si>
  <si>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</si>
  <si>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</si>
  <si>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</si>
  <si>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</si>
  <si>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</si>
  <si>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</si>
  <si>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</si>
  <si>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</si>
  <si>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</si>
  <si>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</si>
  <si>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</si>
  <si>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</si>
  <si>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</si>
  <si>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</si>
  <si>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</si>
  <si>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</si>
  <si>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</si>
  <si>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</si>
  <si>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</si>
  <si>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</si>
  <si>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</si>
  <si>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</si>
  <si>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</si>
  <si>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</si>
  <si>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</si>
  <si>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</si>
  <si>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</si>
  <si>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</si>
  <si>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</si>
  <si>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</si>
  <si>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</si>
  <si>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</si>
  <si>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</si>
  <si>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</si>
  <si>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</si>
  <si>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</si>
  <si>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</si>
  <si>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</si>
  <si>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</si>
  <si>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</si>
  <si>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</si>
  <si>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</si>
  <si>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</si>
  <si>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</si>
  <si>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</si>
  <si>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</si>
  <si>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</si>
  <si>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</si>
  <si>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</si>
  <si>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</si>
  <si>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</si>
  <si>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</si>
  <si>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</si>
  <si>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</si>
  <si>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</si>
  <si>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</si>
  <si>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</si>
  <si>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</si>
  <si>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</si>
  <si>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</si>
  <si>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</si>
  <si>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</si>
  <si>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</si>
  <si>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</si>
  <si>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</si>
  <si>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</si>
  <si>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</si>
  <si>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</si>
  <si>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</si>
  <si>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</si>
  <si>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</si>
  <si>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</si>
  <si>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</si>
  <si>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</si>
  <si>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</si>
  <si>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</si>
  <si>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</si>
  <si>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</si>
  <si>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</si>
  <si>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</si>
  <si>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</si>
  <si>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</si>
  <si>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</si>
  <si>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</si>
  <si>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</si>
  <si>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</si>
  <si>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</si>
  <si>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</si>
  <si>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</si>
  <si>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</si>
  <si>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</si>
  <si>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</si>
  <si>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</si>
  <si>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</si>
  <si>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</si>
  <si>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</si>
  <si>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</si>
  <si>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</si>
  <si>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</si>
  <si>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</si>
  <si>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</si>
  <si>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</si>
  <si>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</si>
  <si>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</si>
  <si>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</si>
  <si>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</si>
  <si>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</si>
  <si>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</si>
  <si>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</si>
  <si>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</si>
  <si>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</si>
  <si>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</si>
  <si>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</si>
  <si>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</si>
  <si>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</si>
  <si>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</si>
  <si>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</si>
  <si>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</si>
  <si>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</si>
  <si>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</si>
  <si>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</si>
  <si>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</si>
  <si>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</si>
  <si>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</si>
  <si>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</si>
  <si>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</si>
  <si>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</si>
  <si>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</si>
  <si>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</si>
  <si>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</si>
  <si>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</si>
  <si>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</si>
  <si>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</si>
  <si>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</si>
  <si>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</si>
  <si>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</si>
  <si>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</si>
  <si>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</si>
  <si>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</si>
  <si>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</si>
  <si>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</si>
  <si>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</si>
  <si>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</si>
  <si>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</si>
  <si>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</si>
  <si>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</si>
  <si>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</si>
  <si>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</si>
  <si>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</si>
  <si>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</si>
  <si>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</si>
  <si>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</si>
  <si>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</si>
  <si>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</si>
  <si>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</si>
  <si>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</si>
  <si>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</si>
  <si>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</si>
  <si>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</si>
  <si>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</si>
  <si>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</si>
  <si>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</si>
  <si>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</si>
  <si>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</si>
  <si>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</si>
  <si>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</si>
  <si>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</si>
  <si>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</si>
  <si>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</si>
  <si>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</si>
  <si>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</si>
  <si>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</si>
  <si>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</si>
  <si>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</si>
  <si>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</si>
  <si>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</si>
  <si>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</si>
  <si>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</si>
  <si>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</si>
  <si>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</si>
  <si>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</si>
  <si>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</si>
  <si>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</si>
  <si>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</si>
  <si>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</si>
  <si>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</si>
  <si>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</si>
  <si>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</si>
  <si>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</si>
  <si>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</si>
  <si>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</si>
  <si>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</si>
  <si>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</si>
  <si>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</si>
  <si>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</si>
  <si>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</si>
  <si>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</si>
  <si>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</si>
  <si>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</si>
  <si>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</si>
  <si>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</si>
  <si>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</si>
  <si>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</si>
  <si>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</si>
  <si>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</si>
  <si>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</si>
  <si>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</si>
  <si>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</si>
  <si>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</si>
  <si>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</si>
  <si>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</si>
  <si>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</si>
  <si>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</si>
  <si>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</si>
  <si>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</si>
  <si>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</si>
  <si>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</si>
  <si>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</si>
  <si>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</si>
  <si>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</si>
  <si>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</si>
  <si>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</si>
  <si>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</si>
  <si>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</si>
  <si>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</si>
  <si>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</si>
  <si>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</si>
  <si>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</si>
  <si>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</si>
  <si>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</si>
  <si>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</si>
  <si>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</si>
  <si>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</si>
  <si>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</si>
  <si>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</si>
  <si>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</si>
  <si>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</si>
  <si>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</si>
  <si>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</si>
  <si>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</si>
  <si>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</si>
  <si>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</si>
  <si>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</si>
  <si>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</si>
  <si>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</si>
  <si>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</si>
  <si>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</si>
  <si>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</si>
  <si>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</si>
  <si>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</si>
  <si>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</si>
  <si>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</si>
  <si>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</si>
  <si>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</si>
  <si>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</si>
  <si>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</si>
  <si>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</si>
  <si>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</si>
  <si>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</si>
  <si>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</si>
  <si>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</si>
  <si>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</si>
  <si>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</si>
  <si>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</si>
  <si>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</si>
  <si>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</si>
  <si>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</si>
  <si>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</si>
  <si>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</si>
  <si>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</si>
  <si>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</si>
  <si>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</si>
  <si>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</si>
  <si>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</si>
  <si>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</si>
  <si>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</si>
  <si>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</si>
  <si>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</si>
  <si>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</si>
  <si>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</si>
  <si>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</si>
  <si>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</si>
  <si>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</si>
  <si>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</si>
  <si>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</si>
  <si>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</si>
  <si>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</si>
  <si>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</si>
  <si>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</si>
  <si>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</si>
  <si>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</si>
  <si>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</si>
  <si>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</si>
  <si>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</si>
  <si>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</si>
  <si>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</si>
  <si>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</si>
  <si>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</si>
  <si>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</si>
  <si>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</si>
  <si>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</si>
  <si>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</si>
  <si>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</si>
  <si>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</si>
  <si>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</si>
  <si>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</si>
  <si>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</si>
  <si>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</si>
  <si>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</si>
  <si>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</si>
  <si>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</si>
  <si>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</si>
  <si>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</si>
  <si>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</si>
  <si>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</si>
  <si>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</si>
  <si>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</si>
  <si>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</si>
  <si>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</si>
  <si>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</si>
  <si>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</si>
  <si>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</si>
  <si>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</si>
  <si>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</si>
  <si>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</si>
  <si>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</si>
  <si>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</si>
  <si>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</si>
  <si>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</si>
  <si>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</si>
  <si>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</si>
  <si>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</si>
  <si>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</si>
  <si>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</si>
  <si>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</si>
  <si>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</si>
  <si>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</si>
  <si>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</si>
  <si>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</si>
  <si>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</si>
  <si>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</si>
  <si>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</si>
  <si>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</si>
  <si>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</si>
  <si>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</si>
  <si>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</si>
  <si>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</si>
  <si>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</si>
  <si>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</si>
  <si>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</si>
  <si>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</si>
  <si>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</si>
  <si>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</si>
  <si>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</si>
  <si>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</si>
  <si>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</si>
  <si>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</si>
  <si>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</si>
  <si>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</si>
  <si>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</si>
  <si>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</si>
  <si>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</si>
  <si>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</si>
  <si>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</si>
  <si>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</si>
  <si>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</si>
  <si>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</si>
  <si>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</si>
  <si>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</si>
  <si>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</si>
  <si>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</si>
  <si>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</si>
  <si>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</si>
  <si>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</si>
  <si>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</si>
  <si>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</si>
  <si>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</si>
  <si>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</si>
  <si>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</si>
  <si>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</si>
  <si>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</si>
  <si>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</si>
  <si>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</si>
  <si>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</si>
  <si>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</si>
  <si>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</si>
  <si>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</si>
  <si>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</si>
  <si>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</si>
  <si>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</si>
  <si>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</si>
  <si>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</si>
  <si>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</si>
  <si>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</si>
  <si>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</si>
  <si>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</si>
  <si>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</si>
  <si>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</si>
  <si>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</si>
  <si>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</si>
  <si>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</si>
  <si>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</si>
  <si>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</si>
  <si>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</si>
  <si>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</si>
  <si>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</si>
  <si>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</si>
  <si>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</si>
  <si>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</si>
  <si>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</si>
  <si>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</si>
  <si>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</si>
  <si>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</si>
  <si>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</si>
  <si>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</si>
  <si>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</si>
  <si>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</si>
  <si>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</si>
  <si>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</si>
  <si>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</si>
  <si>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</si>
  <si>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</si>
  <si>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</si>
  <si>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</si>
  <si>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</si>
  <si>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</si>
  <si>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</si>
  <si>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</si>
  <si>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</si>
  <si>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</si>
  <si>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</si>
  <si>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</si>
  <si>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</si>
  <si>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</si>
  <si>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</si>
  <si>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</si>
  <si>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</si>
  <si>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</si>
  <si>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</si>
  <si>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</si>
  <si>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</si>
  <si>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</si>
  <si>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</si>
  <si>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</si>
  <si>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</si>
  <si>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</si>
  <si>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</si>
  <si>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</si>
  <si>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</si>
  <si>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</si>
  <si>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</si>
  <si>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</si>
  <si>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</si>
  <si>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</si>
  <si>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</si>
  <si>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</si>
  <si>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</si>
  <si>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</si>
  <si>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</si>
  <si>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</si>
  <si>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</si>
  <si>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</si>
  <si>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</si>
  <si>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</si>
  <si>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</si>
  <si>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</si>
  <si>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</si>
  <si>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</si>
  <si>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</si>
  <si>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</si>
  <si>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</si>
  <si>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</si>
  <si>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</si>
  <si>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</si>
  <si>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</si>
  <si>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</si>
  <si>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</si>
  <si>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</si>
  <si>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</si>
  <si>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</si>
  <si>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</si>
  <si>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</si>
  <si>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</si>
  <si>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</si>
  <si>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</si>
  <si>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</si>
  <si>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</si>
  <si>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</si>
  <si>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</si>
  <si>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</si>
  <si>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</si>
  <si>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</si>
  <si>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</si>
  <si>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</si>
  <si>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</si>
  <si>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</si>
  <si>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</si>
  <si>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</si>
  <si>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</si>
  <si>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</si>
  <si>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</si>
  <si>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</si>
  <si>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</si>
  <si>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</si>
  <si>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</si>
  <si>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</si>
  <si>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</si>
  <si>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</si>
  <si>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</si>
  <si>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</si>
  <si>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</si>
  <si>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</si>
  <si>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</si>
  <si>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</si>
  <si>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</si>
  <si>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</si>
  <si>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</si>
  <si>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</si>
  <si>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</si>
  <si>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</si>
  <si>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</si>
  <si>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</si>
  <si>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</si>
  <si>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</si>
  <si>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</si>
  <si>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</si>
  <si>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</si>
  <si>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</si>
  <si>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</si>
  <si>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</si>
  <si>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</si>
  <si>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</si>
  <si>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</si>
  <si>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</si>
  <si>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</si>
  <si>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</si>
  <si>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</si>
  <si>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</si>
  <si>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</si>
  <si>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</si>
  <si>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</si>
  <si>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</si>
  <si>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</si>
  <si>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</si>
  <si>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</si>
  <si>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</si>
  <si>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</si>
  <si>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</si>
  <si>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</si>
  <si>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</si>
  <si>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</si>
  <si>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</si>
  <si>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</si>
  <si>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</si>
  <si>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</si>
  <si>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</si>
  <si>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</si>
  <si>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</si>
  <si>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</si>
  <si>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</si>
  <si>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</si>
  <si>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</si>
  <si>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</si>
  <si>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</si>
  <si>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</si>
  <si>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</si>
  <si>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</si>
  <si>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</si>
  <si>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</si>
  <si>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</si>
  <si>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</si>
  <si>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</si>
  <si>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</si>
  <si>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</si>
  <si>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</si>
  <si>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</si>
  <si>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</si>
  <si>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</si>
  <si>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</si>
  <si>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</si>
  <si>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</si>
  <si>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</si>
  <si>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</si>
  <si>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</si>
  <si>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</si>
  <si>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</si>
  <si>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</si>
  <si>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</si>
  <si>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</si>
  <si>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</si>
  <si>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</si>
  <si>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</si>
  <si>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</si>
  <si>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</si>
  <si>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</si>
  <si>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</si>
  <si>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</si>
  <si>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</si>
  <si>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</si>
  <si>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</si>
  <si>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</si>
  <si>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</si>
  <si>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</si>
  <si>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</si>
  <si>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</si>
  <si>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</si>
  <si>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</si>
  <si>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</si>
  <si>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</si>
  <si>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</si>
  <si>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</si>
  <si>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</si>
  <si>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</si>
  <si>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</si>
  <si>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</si>
  <si>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</si>
  <si>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</si>
  <si>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</si>
  <si>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</si>
  <si>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</si>
  <si>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</si>
  <si>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</si>
  <si>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</si>
  <si>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</si>
  <si>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</si>
  <si>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</si>
  <si>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</si>
  <si>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</si>
  <si>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</si>
  <si>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</si>
  <si>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</si>
  <si>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</si>
  <si>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</si>
  <si>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</si>
  <si>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</si>
  <si>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</si>
  <si>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</si>
  <si>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</si>
  <si>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</si>
  <si>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</si>
  <si>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</si>
  <si>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</si>
  <si>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</si>
  <si>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</si>
  <si>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</si>
  <si>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</si>
  <si>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</si>
  <si>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</si>
  <si>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</si>
  <si>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</si>
  <si>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</si>
  <si>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</si>
  <si>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</si>
  <si>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</si>
  <si>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</si>
  <si>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</si>
  <si>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</si>
  <si>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</si>
  <si>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</si>
  <si>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</si>
  <si>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</si>
  <si>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</si>
  <si>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</si>
  <si>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</si>
  <si>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</si>
  <si>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</si>
  <si>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</si>
  <si>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</si>
  <si>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</si>
  <si>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</si>
  <si>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</si>
  <si>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</si>
  <si>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</si>
  <si>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</si>
  <si>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</si>
  <si>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</si>
  <si>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</si>
  <si>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</si>
  <si>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</si>
  <si>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</si>
  <si>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</si>
  <si>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</si>
  <si>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</si>
  <si>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</si>
  <si>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</si>
  <si>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</si>
  <si>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</si>
  <si>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</si>
  <si>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</si>
  <si>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</si>
  <si>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</si>
  <si>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</si>
  <si>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</si>
  <si>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</si>
  <si>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</si>
  <si>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</si>
  <si>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</si>
  <si>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</si>
  <si>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</si>
  <si>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</si>
  <si>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</si>
  <si>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</si>
  <si>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</si>
  <si>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</si>
  <si>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</si>
  <si>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</si>
  <si>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</si>
  <si>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</si>
  <si>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</si>
  <si>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</si>
  <si>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</si>
  <si>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</si>
  <si>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</si>
  <si>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</si>
  <si>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</si>
  <si>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</si>
  <si>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</si>
  <si>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</si>
  <si>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</si>
  <si>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</si>
  <si>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</si>
  <si>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</si>
  <si>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</si>
  <si>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</si>
  <si>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</si>
  <si>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</si>
  <si>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</si>
  <si>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</si>
  <si>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</si>
  <si>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</si>
  <si>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</si>
  <si>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</si>
  <si>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</si>
  <si>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</si>
  <si>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</si>
  <si>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</si>
  <si>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</si>
  <si>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</si>
  <si>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</si>
  <si>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</si>
  <si>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</si>
  <si>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</si>
  <si>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</si>
  <si>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</si>
  <si>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</si>
  <si>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</si>
  <si>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</si>
  <si>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</si>
  <si>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</si>
  <si>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</si>
  <si>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</si>
  <si>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</si>
  <si>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</si>
  <si>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</si>
  <si>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</si>
  <si>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</si>
  <si>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</si>
  <si>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</si>
  <si>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</si>
  <si>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</si>
  <si>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</si>
  <si>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</si>
  <si>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</si>
  <si>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</si>
  <si>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</si>
  <si>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</si>
  <si>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</si>
  <si>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</si>
  <si>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</si>
  <si>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</si>
  <si>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</si>
  <si>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</si>
  <si>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</si>
  <si>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</si>
  <si>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</si>
  <si>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</si>
  <si>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</si>
  <si>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</si>
  <si>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</si>
  <si>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</si>
  <si>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</si>
  <si>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</si>
  <si>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</si>
  <si>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</si>
  <si>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</si>
  <si>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</si>
  <si>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</si>
  <si>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</si>
  <si>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</si>
  <si>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</si>
  <si>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</si>
  <si>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</si>
  <si>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</si>
  <si>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</si>
  <si>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</si>
  <si>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</si>
  <si>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</si>
  <si>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</si>
  <si>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</si>
  <si>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</si>
  <si>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</si>
  <si>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</si>
  <si>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</si>
  <si>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</si>
  <si>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</si>
  <si>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</si>
  <si>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</si>
  <si>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</si>
  <si>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</si>
  <si>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</si>
  <si>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</si>
  <si>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</si>
  <si>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</si>
  <si>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</si>
  <si>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</si>
  <si>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</si>
  <si>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</si>
  <si>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</si>
  <si>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</si>
  <si>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</si>
  <si>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</si>
  <si>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</si>
  <si>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</si>
  <si>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</si>
  <si>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</si>
  <si>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</si>
  <si>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</si>
  <si>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</si>
  <si>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</si>
  <si>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</si>
  <si>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</si>
  <si>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</si>
  <si>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</si>
  <si>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</si>
  <si>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</si>
  <si>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</si>
  <si>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</si>
  <si>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</si>
  <si>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</si>
  <si>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</si>
  <si>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</si>
  <si>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</si>
  <si>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</si>
  <si>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</si>
  <si>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</si>
  <si>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</si>
  <si>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</si>
  <si>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</si>
  <si>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</si>
  <si>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</si>
  <si>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</si>
  <si>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</si>
  <si>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</si>
  <si>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</si>
  <si>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</si>
  <si>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</si>
  <si>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</si>
  <si>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</si>
  <si>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</si>
  <si>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</si>
  <si>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</si>
  <si>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</si>
  <si>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</si>
  <si>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</si>
  <si>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</si>
  <si>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</si>
  <si>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</si>
  <si>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</si>
  <si>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</si>
  <si>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</si>
  <si>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</si>
  <si>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</si>
  <si>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</si>
  <si>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</si>
  <si>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</si>
  <si>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</si>
  <si>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</si>
  <si>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</si>
  <si>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</si>
  <si>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</si>
  <si>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</si>
  <si>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</si>
  <si>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</si>
  <si>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</si>
  <si>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</si>
  <si>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</si>
  <si>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</si>
  <si>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</si>
  <si>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</si>
  <si>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</si>
  <si>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</si>
  <si>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</si>
  <si>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</si>
  <si>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</si>
  <si>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</si>
  <si>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</si>
  <si>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</si>
  <si>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</si>
  <si>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</si>
  <si>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</si>
  <si>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</si>
  <si>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</si>
  <si>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</si>
  <si>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</si>
  <si>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</si>
  <si>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</si>
  <si>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</si>
  <si>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</si>
  <si>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</si>
  <si>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</si>
  <si>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</si>
  <si>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</si>
  <si>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</si>
  <si>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</si>
  <si>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</si>
  <si>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</si>
  <si>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</si>
  <si>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</si>
  <si>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</si>
  <si>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</si>
  <si>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</si>
  <si>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</si>
  <si>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</si>
  <si>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</si>
  <si>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</si>
  <si>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</si>
  <si>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</si>
  <si>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</si>
  <si>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</si>
  <si>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</si>
  <si>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</si>
  <si>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</si>
  <si>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</si>
  <si>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</si>
  <si>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</si>
  <si>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</si>
  <si>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</si>
  <si>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</si>
  <si>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</si>
  <si>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</si>
  <si>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</si>
  <si>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</si>
  <si>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</si>
  <si>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</si>
  <si>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</si>
  <si>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</si>
  <si>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</si>
  <si>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</si>
  <si>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</si>
  <si>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</si>
  <si>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</si>
  <si>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</si>
  <si>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</si>
  <si>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</si>
  <si>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</si>
  <si>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</si>
  <si>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</si>
  <si>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</si>
  <si>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</si>
  <si>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</si>
  <si>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</si>
  <si>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</si>
  <si>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</si>
  <si>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</si>
  <si>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</si>
  <si>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</si>
  <si>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</si>
  <si>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</si>
  <si>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</si>
  <si>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</si>
  <si>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</si>
  <si>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</si>
  <si>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</si>
  <si>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</si>
  <si>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</si>
  <si>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</si>
  <si>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</si>
  <si>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</si>
  <si>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</si>
  <si>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</si>
  <si>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</si>
  <si>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</si>
  <si>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</si>
  <si>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</si>
  <si>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</si>
  <si>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</si>
  <si>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</si>
  <si>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</si>
  <si>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</si>
  <si>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</si>
  <si>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</si>
  <si>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</si>
  <si>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</si>
  <si>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</si>
  <si>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</si>
  <si>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</si>
  <si>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</si>
  <si>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</si>
  <si>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</si>
  <si>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</si>
  <si>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</si>
  <si>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</si>
  <si>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</si>
  <si>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</si>
  <si>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</si>
  <si>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</si>
  <si>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</si>
  <si>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</si>
  <si>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</si>
  <si>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</si>
  <si>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</si>
  <si>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</si>
  <si>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</si>
  <si>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</si>
  <si>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</si>
  <si>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</si>
  <si>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</si>
  <si>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</si>
  <si>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</si>
  <si>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</si>
  <si>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</si>
  <si>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</si>
  <si>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</si>
  <si>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</si>
  <si>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</si>
  <si>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</si>
  <si>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</si>
  <si>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</si>
  <si>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</si>
  <si>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</si>
  <si>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</si>
  <si>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</si>
  <si>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</si>
  <si>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</si>
  <si>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</si>
  <si>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</si>
  <si>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</si>
  <si>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</si>
  <si>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</si>
  <si>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</si>
  <si>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</si>
  <si>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</si>
  <si>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</si>
  <si>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</si>
  <si>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</si>
  <si>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</si>
  <si>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</si>
  <si>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</si>
  <si>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</si>
  <si>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</si>
  <si>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</si>
  <si>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</si>
  <si>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</si>
  <si>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</si>
  <si>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</si>
  <si>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</si>
  <si>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</si>
  <si>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</si>
  <si>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</si>
  <si>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</si>
  <si>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</si>
  <si>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</si>
  <si>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</si>
  <si>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</si>
  <si>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</si>
  <si>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</si>
  <si>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</si>
  <si>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</si>
  <si>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</si>
  <si>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</si>
  <si>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</si>
  <si>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</si>
  <si>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</si>
  <si>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</si>
  <si>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</si>
  <si>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</si>
  <si>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</si>
  <si>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</si>
  <si>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</si>
  <si>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</si>
  <si>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</si>
  <si>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</si>
  <si>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</si>
  <si>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</si>
  <si>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</si>
  <si>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</si>
  <si>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</si>
  <si>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</si>
  <si>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</si>
  <si>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</si>
  <si>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</si>
  <si>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</si>
  <si>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</si>
  <si>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</si>
  <si>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</si>
  <si>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</si>
  <si>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</si>
  <si>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</si>
  <si>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</si>
  <si>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</si>
  <si>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</si>
  <si>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</si>
  <si>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</si>
  <si>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</si>
  <si>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</si>
  <si>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</si>
  <si>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</si>
  <si>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</si>
  <si>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</si>
  <si>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</si>
  <si>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</si>
  <si>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</si>
  <si>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</si>
  <si>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</si>
  <si>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</si>
  <si>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</si>
  <si>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</si>
  <si>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</si>
  <si>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</si>
  <si>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</si>
  <si>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</si>
  <si>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</si>
  <si>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</si>
  <si>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</si>
  <si>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</si>
  <si>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</si>
  <si>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</si>
  <si>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</si>
  <si>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</si>
  <si>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</si>
  <si>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</si>
  <si>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</si>
  <si>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</si>
  <si>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</si>
  <si>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</si>
  <si>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</si>
  <si>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</si>
  <si>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</si>
  <si>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</si>
  <si>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</si>
  <si>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</si>
  <si>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</si>
  <si>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</si>
  <si>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</si>
  <si>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</si>
  <si>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</si>
  <si>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</si>
  <si>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</si>
  <si>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</si>
  <si>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</si>
  <si>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</si>
  <si>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</si>
  <si>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</si>
  <si>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</si>
  <si>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</si>
  <si>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</si>
  <si>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</si>
  <si>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</si>
  <si>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</si>
  <si>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</si>
  <si>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</si>
  <si>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</si>
  <si>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</si>
  <si>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</si>
  <si>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</si>
  <si>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</si>
  <si>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</si>
  <si>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</si>
  <si>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</si>
  <si>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</si>
  <si>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</si>
  <si>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</si>
  <si>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</si>
  <si>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</si>
  <si>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</si>
  <si>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</si>
  <si>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</si>
  <si>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</si>
  <si>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</si>
  <si>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</si>
  <si>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</si>
  <si>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</si>
  <si>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</si>
  <si>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</si>
  <si>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</si>
  <si>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</si>
  <si>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</si>
  <si>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</si>
  <si>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</si>
  <si>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</si>
  <si>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</si>
  <si>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</si>
  <si>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</si>
  <si>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</si>
  <si>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</si>
  <si>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</si>
  <si>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</si>
  <si>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</si>
  <si>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</si>
  <si>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</si>
  <si>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</si>
  <si>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</si>
  <si>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</si>
  <si>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</si>
  <si>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</si>
  <si>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</si>
  <si>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</si>
  <si>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</si>
  <si>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</si>
  <si>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</si>
  <si>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</si>
  <si>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</si>
  <si>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</si>
  <si>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</si>
  <si>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</si>
  <si>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</si>
  <si>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</si>
  <si>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</si>
  <si>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</si>
  <si>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</si>
  <si>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</si>
  <si>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</si>
  <si>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</si>
  <si>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</si>
  <si>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</si>
  <si>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</si>
  <si>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</si>
  <si>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</si>
  <si>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</si>
  <si>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</si>
  <si>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</si>
  <si>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</si>
  <si>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</si>
  <si>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</si>
  <si>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</si>
  <si>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</si>
  <si>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</si>
  <si>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</si>
  <si>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</si>
  <si>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</si>
  <si>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</si>
  <si>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</si>
  <si>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</si>
  <si>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</si>
  <si>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</si>
  <si>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</si>
  <si>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</si>
  <si>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</si>
  <si>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</si>
  <si>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</si>
  <si>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</si>
  <si>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</si>
  <si>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</si>
  <si>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</si>
  <si>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</si>
  <si>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</si>
  <si>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</si>
  <si>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</si>
  <si>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</si>
  <si>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</si>
  <si>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</si>
  <si>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</si>
  <si>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</si>
  <si>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</si>
  <si>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</si>
  <si>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</si>
  <si>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</si>
  <si>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</si>
  <si>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</si>
  <si>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</si>
  <si>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</si>
  <si>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</si>
  <si>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</si>
  <si>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</si>
  <si>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</si>
  <si>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</si>
  <si>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</si>
  <si>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</si>
  <si>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</si>
  <si>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</si>
  <si>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</si>
  <si>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</si>
  <si>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</si>
  <si>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</si>
  <si>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</si>
  <si>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</si>
  <si>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</si>
  <si>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</si>
  <si>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</si>
  <si>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</si>
  <si>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</si>
  <si>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</si>
  <si>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</si>
  <si>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</si>
  <si>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</si>
  <si>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</si>
  <si>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</si>
  <si>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</si>
  <si>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</si>
  <si>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</si>
  <si>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</si>
  <si>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</si>
  <si>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</si>
  <si>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</si>
  <si>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</si>
  <si>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</si>
  <si>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</si>
  <si>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</si>
  <si>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</si>
  <si>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</si>
  <si>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</si>
  <si>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</si>
  <si>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</si>
  <si>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</si>
  <si>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</si>
  <si>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</si>
  <si>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</si>
  <si>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</si>
  <si>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</si>
  <si>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</si>
  <si>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</si>
  <si>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</si>
  <si>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</si>
  <si>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</si>
  <si>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</si>
  <si>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</si>
  <si>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</si>
  <si>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</si>
  <si>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</si>
  <si>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</si>
  <si>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</si>
  <si>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</si>
  <si>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</si>
  <si>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</si>
  <si>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</si>
  <si>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</si>
  <si>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</si>
  <si>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</si>
  <si>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</si>
  <si>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</si>
  <si>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</si>
  <si>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</si>
  <si>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</si>
  <si>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</si>
  <si>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</si>
  <si>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</si>
  <si>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</si>
  <si>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</si>
  <si>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</si>
  <si>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</si>
  <si>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</si>
  <si>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</si>
  <si>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</si>
  <si>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</si>
  <si>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</si>
  <si>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</si>
  <si>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</si>
  <si>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</si>
  <si>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</si>
  <si>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</si>
  <si>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</si>
  <si>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</si>
  <si>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</si>
  <si>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</si>
  <si>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</si>
  <si>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</si>
  <si>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</si>
  <si>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</si>
  <si>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</si>
  <si>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</si>
  <si>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</si>
  <si>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</si>
  <si>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</si>
  <si>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</si>
  <si>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</si>
  <si>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</si>
  <si>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</si>
  <si>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</si>
  <si>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</si>
  <si>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</si>
  <si>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</si>
  <si>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</si>
  <si>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</si>
  <si>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</si>
  <si>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</si>
  <si>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</si>
  <si>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</si>
  <si>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</si>
  <si>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</si>
  <si>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</si>
  <si>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</si>
  <si>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</si>
  <si>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</si>
  <si>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</si>
  <si>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</si>
  <si>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</si>
  <si>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</si>
  <si>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</si>
  <si>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</si>
  <si>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</si>
  <si>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</si>
  <si>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</si>
  <si>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</si>
  <si>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</si>
  <si>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</si>
  <si>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</si>
  <si>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</si>
  <si>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</si>
  <si>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</si>
  <si>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</si>
  <si>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</si>
  <si>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</si>
  <si>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</si>
  <si>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</si>
  <si>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</si>
  <si>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</si>
  <si>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</si>
  <si>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</si>
  <si>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</si>
  <si>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</si>
  <si>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</si>
  <si>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</si>
  <si>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</si>
  <si>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</si>
  <si>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</si>
  <si>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</si>
  <si>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</si>
  <si>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</si>
  <si>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</si>
  <si>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</si>
  <si>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</si>
  <si>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</si>
  <si>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</si>
  <si>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</si>
  <si>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</si>
  <si>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</si>
  <si>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</si>
  <si>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</si>
  <si>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</si>
  <si>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</si>
  <si>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</si>
  <si>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</si>
  <si>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</si>
  <si>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</si>
  <si>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</si>
  <si>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</si>
  <si>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</si>
  <si>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</si>
  <si>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</si>
  <si>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</si>
  <si>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</si>
  <si>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</si>
  <si>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</si>
  <si>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</si>
  <si>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</si>
  <si>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</si>
  <si>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</si>
  <si>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</si>
  <si>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</si>
  <si>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</si>
  <si>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</si>
  <si>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</si>
  <si>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</si>
  <si>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</si>
  <si>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</si>
  <si>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</si>
  <si>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</si>
  <si>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</si>
  <si>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</si>
  <si>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</si>
  <si>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</si>
  <si>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</si>
  <si>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</si>
  <si>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</si>
  <si>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</si>
  <si>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</si>
  <si>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</si>
  <si>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</si>
  <si>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</si>
  <si>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</si>
  <si>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</si>
  <si>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</si>
  <si>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</si>
  <si>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</si>
  <si>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</si>
  <si>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</si>
  <si>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</si>
  <si>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</si>
  <si>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</si>
  <si>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</si>
  <si>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</si>
  <si>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</si>
  <si>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</si>
  <si>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</si>
  <si>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</si>
  <si>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</si>
  <si>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</si>
  <si>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</si>
  <si>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</si>
  <si>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</si>
  <si>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</si>
  <si>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</si>
  <si>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</si>
  <si>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</si>
  <si>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</si>
  <si>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</si>
  <si>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</si>
  <si>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</si>
  <si>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</si>
  <si>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</si>
  <si>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</si>
  <si>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</si>
  <si>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</si>
  <si>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</si>
  <si>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</si>
  <si>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</si>
  <si>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</si>
  <si>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</si>
  <si>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</si>
  <si>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</si>
  <si>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</si>
  <si>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</si>
  <si>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</si>
  <si>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</si>
  <si>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</si>
  <si>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</si>
  <si>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</si>
  <si>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</si>
  <si>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</si>
  <si>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</si>
  <si>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</si>
  <si>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</si>
  <si>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</si>
  <si>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</si>
  <si>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</si>
  <si>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</si>
  <si>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</si>
  <si>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</si>
  <si>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</si>
  <si>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</si>
  <si>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</si>
  <si>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</si>
  <si>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</si>
  <si>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</si>
  <si>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</si>
  <si>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</si>
  <si>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</si>
  <si>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</si>
  <si>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</si>
  <si>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</si>
  <si>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</si>
  <si>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</si>
  <si>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</si>
  <si>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</si>
  <si>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</si>
  <si>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</si>
  <si>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</si>
  <si>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</si>
  <si>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</si>
  <si>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</si>
  <si>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</si>
  <si>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</si>
  <si>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</si>
  <si>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</si>
  <si>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</si>
  <si>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</si>
  <si>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</si>
  <si>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</si>
  <si>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</si>
  <si>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</si>
  <si>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</si>
  <si>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</si>
  <si>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</si>
  <si>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</si>
  <si>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</si>
  <si>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</si>
  <si>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</si>
  <si>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</si>
  <si>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</si>
  <si>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</si>
  <si>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</si>
  <si>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</si>
  <si>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</si>
  <si>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</si>
  <si>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</si>
  <si>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</si>
  <si>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</si>
  <si>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</si>
  <si>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</si>
  <si>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</si>
  <si>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</si>
  <si>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</si>
  <si>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</si>
  <si>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</si>
  <si>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</si>
  <si>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</si>
  <si>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</si>
  <si>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</si>
  <si>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</si>
  <si>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</si>
  <si>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</si>
  <si>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</si>
  <si>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</si>
  <si>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</si>
  <si>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</si>
  <si>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</si>
  <si>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</si>
  <si>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</si>
  <si>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</si>
  <si>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</si>
  <si>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</si>
  <si>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</si>
  <si>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</si>
  <si>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</si>
  <si>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</si>
  <si>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</si>
  <si>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</si>
  <si>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</si>
  <si>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</si>
  <si>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</si>
  <si>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</si>
  <si>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</si>
  <si>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</si>
  <si>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</si>
  <si>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</si>
  <si>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</si>
  <si>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</si>
  <si>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</si>
  <si>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</si>
  <si>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</si>
  <si>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</si>
  <si>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</si>
  <si>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</si>
  <si>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</si>
  <si>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</si>
  <si>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</si>
  <si>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</si>
  <si>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</si>
  <si>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</si>
  <si>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</si>
  <si>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</si>
  <si>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</si>
  <si>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</si>
  <si>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</si>
  <si>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</si>
  <si>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</si>
  <si>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</si>
  <si>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</si>
  <si>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</si>
  <si>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</si>
  <si>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</si>
  <si>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</si>
  <si>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</si>
  <si>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</si>
  <si>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</si>
  <si>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</si>
  <si>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</si>
  <si>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</si>
  <si>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</si>
  <si>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</si>
  <si>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</si>
  <si>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</si>
  <si>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</si>
  <si>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</si>
  <si>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</si>
  <si>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</si>
  <si>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</si>
  <si>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</si>
  <si>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</si>
  <si>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</si>
  <si>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</si>
  <si>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</si>
  <si>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</si>
  <si>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</si>
  <si>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</si>
  <si>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</si>
  <si>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</si>
  <si>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</si>
  <si>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</si>
  <si>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</si>
  <si>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</si>
  <si>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</si>
  <si>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</si>
  <si>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</si>
  <si>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</si>
  <si>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</si>
  <si>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</si>
  <si>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</si>
  <si>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</si>
  <si>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</si>
  <si>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</si>
  <si>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</si>
  <si>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</si>
  <si>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</si>
  <si>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</si>
  <si>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</si>
  <si>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</si>
  <si>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</si>
  <si>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</si>
  <si>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</si>
  <si>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</si>
  <si>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</si>
  <si>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</si>
  <si>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</si>
  <si>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</si>
  <si>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</si>
  <si>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</si>
  <si>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</si>
  <si>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</si>
  <si>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</si>
  <si>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</si>
  <si>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</si>
  <si>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</si>
  <si>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</si>
  <si>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</si>
  <si>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</si>
  <si>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</si>
  <si>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</si>
  <si>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</si>
  <si>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</si>
  <si>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</si>
  <si>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</si>
  <si>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</si>
  <si>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</si>
  <si>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</si>
  <si>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</si>
  <si>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</si>
  <si>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</si>
  <si>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</si>
  <si>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</si>
  <si>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</si>
  <si>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</si>
  <si>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</si>
  <si>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</si>
  <si>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</si>
  <si>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</si>
  <si>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</si>
  <si>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</si>
  <si>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</si>
  <si>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</si>
  <si>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</si>
  <si>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</si>
  <si>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</si>
  <si>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</si>
  <si>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</si>
  <si>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</si>
  <si>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</si>
  <si>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</si>
  <si>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</si>
  <si>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</si>
  <si>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</si>
  <si>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</si>
  <si>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</si>
  <si>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</si>
  <si>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</si>
  <si>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</si>
  <si>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</si>
  <si>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</si>
  <si>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</si>
  <si>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</si>
  <si>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</si>
  <si>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</si>
  <si>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</si>
  <si>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</si>
  <si>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</si>
  <si>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</si>
  <si>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</si>
  <si>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</si>
  <si>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</si>
  <si>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</si>
  <si>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</si>
  <si>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</si>
  <si>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</si>
  <si>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</si>
  <si>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</si>
  <si>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</si>
  <si>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</si>
  <si>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</si>
  <si>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</si>
  <si>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</si>
  <si>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</si>
  <si>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</si>
  <si>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</si>
  <si>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</si>
  <si>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</si>
  <si>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</si>
  <si>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</si>
  <si>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</si>
  <si>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</si>
  <si>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</si>
  <si>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</si>
  <si>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</si>
  <si>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</si>
  <si>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</si>
  <si>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</si>
  <si>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</si>
  <si>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</si>
  <si>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</si>
  <si>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</si>
  <si>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</si>
  <si>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</si>
  <si>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</si>
  <si>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</si>
  <si>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</si>
  <si>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</si>
  <si>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</si>
  <si>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</si>
  <si>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</si>
  <si>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</si>
  <si>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</si>
  <si>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</si>
  <si>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</si>
  <si>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</si>
  <si>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</si>
  <si>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</si>
  <si>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</si>
  <si>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</si>
  <si>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</si>
  <si>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</si>
  <si>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</si>
  <si>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</si>
  <si>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</si>
  <si>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</si>
  <si>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</si>
  <si>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</si>
  <si>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</si>
  <si>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</si>
  <si>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</si>
  <si>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</si>
  <si>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</si>
  <si>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</si>
  <si>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</si>
  <si>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</si>
  <si>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</si>
  <si>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</si>
  <si>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</si>
  <si>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</si>
  <si>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</si>
  <si>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</si>
  <si>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</si>
  <si>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</si>
  <si>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</si>
  <si>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</si>
  <si>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</si>
  <si>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</si>
  <si>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</si>
  <si>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</si>
  <si>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</si>
  <si>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</si>
  <si>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</si>
  <si>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</si>
  <si>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</si>
  <si>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</si>
  <si>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</si>
  <si>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</si>
  <si>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</si>
  <si>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</si>
  <si>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</si>
  <si>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</si>
  <si>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</si>
  <si>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</si>
  <si>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</si>
  <si>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</si>
  <si>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</si>
  <si>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</si>
  <si>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</si>
  <si>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</si>
  <si>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</si>
  <si>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</si>
  <si>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</si>
  <si>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</si>
  <si>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</si>
  <si>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</si>
  <si>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</si>
  <si>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</si>
  <si>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</si>
  <si>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</si>
  <si>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</si>
  <si>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</si>
  <si>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</si>
  <si>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</si>
  <si>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</si>
  <si>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</si>
  <si>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</si>
  <si>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</si>
  <si>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</si>
  <si>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</si>
  <si>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</si>
  <si>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</si>
  <si>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</si>
  <si>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</si>
  <si>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</si>
  <si>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</si>
  <si>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</si>
  <si>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</si>
  <si>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</si>
  <si>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</si>
  <si>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</si>
  <si>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</si>
  <si>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</si>
  <si>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</si>
  <si>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</si>
  <si>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</si>
  <si>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</si>
  <si>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</si>
  <si>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</si>
  <si>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</si>
  <si>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</si>
  <si>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</si>
  <si>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</si>
  <si>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</si>
  <si>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</si>
  <si>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</si>
  <si>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</si>
  <si>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</si>
  <si>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</si>
  <si>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</si>
  <si>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</si>
  <si>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</si>
  <si>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</si>
  <si>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</si>
  <si>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</si>
  <si>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</si>
  <si>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</si>
  <si>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</si>
  <si>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</si>
  <si>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</si>
  <si>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</si>
  <si>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</si>
  <si>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</si>
  <si>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</si>
  <si>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</si>
  <si>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</si>
  <si>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</si>
  <si>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</si>
  <si>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</si>
  <si>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</si>
  <si>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</si>
  <si>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</si>
  <si>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</si>
  <si>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</si>
  <si>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</si>
  <si>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</si>
  <si>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</si>
  <si>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</si>
  <si>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</si>
  <si>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</si>
  <si>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</si>
  <si>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</si>
  <si>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</si>
  <si>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</si>
  <si>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</si>
  <si>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</si>
  <si>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</si>
  <si>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</si>
  <si>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</si>
  <si>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</si>
  <si>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</si>
  <si>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</si>
  <si>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</si>
  <si>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</si>
  <si>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</si>
  <si>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</si>
  <si>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</si>
  <si>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</si>
  <si>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</si>
  <si>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</si>
  <si>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</si>
  <si>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</si>
  <si>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</si>
  <si>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</si>
  <si>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</si>
  <si>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</si>
  <si>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</si>
  <si>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</si>
  <si>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</si>
  <si>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</si>
  <si>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</si>
  <si>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</si>
  <si>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</si>
  <si>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</si>
  <si>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</si>
  <si>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</si>
  <si>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</si>
  <si>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</si>
  <si>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</si>
  <si>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</si>
  <si>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</si>
  <si>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</si>
  <si>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</si>
  <si>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</si>
  <si>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</si>
  <si>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</si>
  <si>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</si>
  <si>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</si>
  <si>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</si>
  <si>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</si>
  <si>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</si>
  <si>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</si>
  <si>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</si>
  <si>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</si>
  <si>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</si>
  <si>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</si>
  <si>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</si>
  <si>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</si>
  <si>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</si>
  <si>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</si>
  <si>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</si>
  <si>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</si>
  <si>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</si>
  <si>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</si>
  <si>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</si>
  <si>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</si>
  <si>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</si>
  <si>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</si>
  <si>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</si>
  <si>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</si>
  <si>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</si>
  <si>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</si>
  <si>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</si>
  <si>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</si>
  <si>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</si>
  <si>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</si>
  <si>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</si>
  <si>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</si>
  <si>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</si>
  <si>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</si>
  <si>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</si>
  <si>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</si>
  <si>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</si>
  <si>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</si>
  <si>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</si>
  <si>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</si>
  <si>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</si>
  <si>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</si>
  <si>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</si>
  <si>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</si>
  <si>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</si>
  <si>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</si>
  <si>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</si>
  <si>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</si>
  <si>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</si>
  <si>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</si>
  <si>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</si>
  <si>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</si>
  <si>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</si>
  <si>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</si>
  <si>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</si>
  <si>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</si>
  <si>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</si>
  <si>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</si>
  <si>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</si>
  <si>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</si>
  <si>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</si>
  <si>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</si>
  <si>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</si>
  <si>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</si>
  <si>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</si>
  <si>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</si>
  <si>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</si>
  <si>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</si>
  <si>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</si>
  <si>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</si>
  <si>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</si>
  <si>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</si>
  <si>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</si>
  <si>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</si>
  <si>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</si>
  <si>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</si>
  <si>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</si>
  <si>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</si>
  <si>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</si>
  <si>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</si>
  <si>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</si>
  <si>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</si>
  <si>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</si>
  <si>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</si>
  <si>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</si>
  <si>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</si>
  <si>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</si>
  <si>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</si>
  <si>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</si>
  <si>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</si>
  <si>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</si>
  <si>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</si>
  <si>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</si>
  <si>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</si>
  <si>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</si>
  <si>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</si>
  <si>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</si>
  <si>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</si>
  <si>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</si>
  <si>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</si>
  <si>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</si>
  <si>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</si>
  <si>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</si>
  <si>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</si>
  <si>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</si>
  <si>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</si>
  <si>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</si>
  <si>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</si>
  <si>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</si>
  <si>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</si>
  <si>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</si>
  <si>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</si>
  <si>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</si>
  <si>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</si>
  <si>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</si>
  <si>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</si>
  <si>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</si>
  <si>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</si>
  <si>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</si>
  <si>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</si>
  <si>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</si>
  <si>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</si>
  <si>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</si>
  <si>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</si>
  <si>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</si>
  <si>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</si>
  <si>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</si>
  <si>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</si>
  <si>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</si>
  <si>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</si>
  <si>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</si>
  <si>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</si>
  <si>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</si>
  <si>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</si>
  <si>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</si>
  <si>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</si>
  <si>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</si>
  <si>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</si>
  <si>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</si>
  <si>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</si>
  <si>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</si>
  <si>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</si>
  <si>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</si>
  <si>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</si>
  <si>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</si>
  <si>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</si>
  <si>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</si>
  <si>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</si>
  <si>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</si>
  <si>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</si>
  <si>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</si>
  <si>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</si>
  <si>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</si>
  <si>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</si>
  <si>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</si>
  <si>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</si>
  <si>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</si>
  <si>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</si>
  <si>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</si>
  <si>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</si>
  <si>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</si>
  <si>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</si>
  <si>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</si>
  <si>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</si>
  <si>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</si>
  <si>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</si>
  <si>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</si>
  <si>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</si>
  <si>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</si>
  <si>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</si>
  <si>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</si>
  <si>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</si>
  <si>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</si>
  <si>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</si>
  <si>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</si>
  <si>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</si>
  <si>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</si>
  <si>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</si>
  <si>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</si>
  <si>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</si>
  <si>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</si>
  <si>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</si>
  <si>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</si>
  <si>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</si>
  <si>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</si>
  <si>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</si>
  <si>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</si>
  <si>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</si>
  <si>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</si>
  <si>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</si>
  <si>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</si>
  <si>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</si>
  <si>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</si>
  <si>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</si>
  <si>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</si>
  <si>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</si>
  <si>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</si>
  <si>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</si>
  <si>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</si>
  <si>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</si>
  <si>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</si>
  <si>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</si>
  <si>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</si>
  <si>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</si>
  <si>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</si>
  <si>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</si>
  <si>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</si>
  <si>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</si>
  <si>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</si>
  <si>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</si>
  <si>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</si>
  <si>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</si>
  <si>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</si>
  <si>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</si>
  <si>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</si>
  <si>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</si>
  <si>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</si>
  <si>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</si>
  <si>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</si>
  <si>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</si>
  <si>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</si>
  <si>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</si>
  <si>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</si>
  <si>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</si>
  <si>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</si>
  <si>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</si>
  <si>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</si>
  <si>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</si>
  <si>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</si>
  <si>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</si>
  <si>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</si>
  <si>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</si>
  <si>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</si>
  <si>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</si>
  <si>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</si>
  <si>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</si>
  <si>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</si>
  <si>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</si>
  <si>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</si>
  <si>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</si>
  <si>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</si>
  <si>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</si>
  <si>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</si>
  <si>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</si>
  <si>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</si>
  <si>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</si>
  <si>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</si>
  <si>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</si>
  <si>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</si>
  <si>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</si>
  <si>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</si>
  <si>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</si>
  <si>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</si>
  <si>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</si>
  <si>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</si>
  <si>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</si>
  <si>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</si>
  <si>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</si>
  <si>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</si>
  <si>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</si>
  <si>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</si>
  <si>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</si>
  <si>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</si>
  <si>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</si>
  <si>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</si>
  <si>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</si>
  <si>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</si>
  <si>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</si>
  <si>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</si>
  <si>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</si>
  <si>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</si>
  <si>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</si>
  <si>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</si>
  <si>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</si>
  <si>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</si>
  <si>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</si>
  <si>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</si>
  <si>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</si>
  <si>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</si>
  <si>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</si>
  <si>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</si>
  <si>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</si>
  <si>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</si>
  <si>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</si>
  <si>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</si>
  <si>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</si>
  <si>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</si>
  <si>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</si>
  <si>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</si>
  <si>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</si>
  <si>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</si>
  <si>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</si>
  <si>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</si>
  <si>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</si>
  <si>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</si>
  <si>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</si>
  <si>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</si>
  <si>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</si>
  <si>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</si>
  <si>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</si>
  <si>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</si>
  <si>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</si>
  <si>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</si>
  <si>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</si>
  <si>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</si>
  <si>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</si>
  <si>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</si>
  <si>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</si>
  <si>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</si>
  <si>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</si>
  <si>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</si>
  <si>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</si>
  <si>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</si>
  <si>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</si>
  <si>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</si>
  <si>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</si>
  <si>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</si>
  <si>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</si>
  <si>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</si>
  <si>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</si>
  <si>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</si>
  <si>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</si>
  <si>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</si>
  <si>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</si>
  <si>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</si>
  <si>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</si>
  <si>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</si>
  <si>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</si>
  <si>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</si>
  <si>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</si>
  <si>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</si>
  <si>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</si>
  <si>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</si>
  <si>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</si>
  <si>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</si>
  <si>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</si>
  <si>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</si>
  <si>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</si>
  <si>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</si>
  <si>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</si>
  <si>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</si>
  <si>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</si>
  <si>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</si>
  <si>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</si>
  <si>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</si>
  <si>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</si>
  <si>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</si>
  <si>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</si>
  <si>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</si>
  <si>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</si>
  <si>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</si>
  <si>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</si>
  <si>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</si>
  <si>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</si>
  <si>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</si>
  <si>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</si>
  <si>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</si>
  <si>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</si>
  <si>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</si>
  <si>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</si>
  <si>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</si>
  <si>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</si>
  <si>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</si>
  <si>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</si>
  <si>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</si>
  <si>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</si>
  <si>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</si>
  <si>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</si>
  <si>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</si>
  <si>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</si>
  <si>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</si>
  <si>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</si>
  <si>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</si>
  <si>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</si>
  <si>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</si>
  <si>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</si>
  <si>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</si>
  <si>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</si>
  <si>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</si>
  <si>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</si>
  <si>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</si>
  <si>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</si>
  <si>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</si>
  <si>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</si>
  <si>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</si>
  <si>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</si>
  <si>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</si>
  <si>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</si>
  <si>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</si>
  <si>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</si>
  <si>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</si>
  <si>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</si>
  <si>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</si>
  <si>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</si>
  <si>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</si>
  <si>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</si>
  <si>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</si>
  <si>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</si>
  <si>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</si>
  <si>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</si>
  <si>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</si>
  <si>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</si>
  <si>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</si>
  <si>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</si>
  <si>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</si>
  <si>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</si>
  <si>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</si>
  <si>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</si>
  <si>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</si>
  <si>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</si>
  <si>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</si>
  <si>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</si>
  <si>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</si>
  <si>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</si>
  <si>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</si>
  <si>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</si>
  <si>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</si>
  <si>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</si>
  <si>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</si>
  <si>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</si>
  <si>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</si>
  <si>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</si>
  <si>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</si>
  <si>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</si>
  <si>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</si>
  <si>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</si>
  <si>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</si>
  <si>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</si>
  <si>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</si>
  <si>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</si>
  <si>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</si>
  <si>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</si>
  <si>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</si>
  <si>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</si>
  <si>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</si>
  <si>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</si>
  <si>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</si>
  <si>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</si>
  <si>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</si>
  <si>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</si>
  <si>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</si>
  <si>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</si>
  <si>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</si>
  <si>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</si>
  <si>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</si>
  <si>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</si>
  <si>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</si>
  <si>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</si>
  <si>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</si>
  <si>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</si>
  <si>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</si>
  <si>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</si>
  <si>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</si>
  <si>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</si>
  <si>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</si>
  <si>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</si>
  <si>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</si>
  <si>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</si>
  <si>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</si>
  <si>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</si>
  <si>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</si>
  <si>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</si>
  <si>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</si>
  <si>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</si>
  <si>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</si>
  <si>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</si>
  <si>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</si>
  <si>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</si>
  <si>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</si>
  <si>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</si>
  <si>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</si>
  <si>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</si>
  <si>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</si>
  <si>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</si>
  <si>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</si>
  <si>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</si>
  <si>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</si>
  <si>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</si>
  <si>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</si>
  <si>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</si>
  <si>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</si>
  <si>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</si>
  <si>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</si>
  <si>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</si>
  <si>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</si>
  <si>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</si>
  <si>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</si>
  <si>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</si>
  <si>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</si>
  <si>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</si>
  <si>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</si>
  <si>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</si>
  <si>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</si>
  <si>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</si>
  <si>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</si>
  <si>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</si>
  <si>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</si>
  <si>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</si>
  <si>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</si>
  <si>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</si>
  <si>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</si>
  <si>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</si>
  <si>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</si>
  <si>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</si>
  <si>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</si>
  <si>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</si>
  <si>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</si>
  <si>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</si>
  <si>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</si>
  <si>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</si>
  <si>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</si>
  <si>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</si>
  <si>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</si>
  <si>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</si>
  <si>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</si>
  <si>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</si>
  <si>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</si>
  <si>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</si>
  <si>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</si>
  <si>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</si>
  <si>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</si>
  <si>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</si>
  <si>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</si>
  <si>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</si>
  <si>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</si>
  <si>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</si>
  <si>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</si>
  <si>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</si>
  <si>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</si>
  <si>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</si>
  <si>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</si>
  <si>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</si>
  <si>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</si>
  <si>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</si>
  <si>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</si>
  <si>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</si>
  <si>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</si>
  <si>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</si>
  <si>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</si>
  <si>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</si>
  <si>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</si>
  <si>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</si>
  <si>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</si>
  <si>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</si>
  <si>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</si>
  <si>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</si>
  <si>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</si>
  <si>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</si>
  <si>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</si>
  <si>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</si>
  <si>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</si>
  <si>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</si>
  <si>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</si>
  <si>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</si>
  <si>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</si>
  <si>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</si>
  <si>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</si>
  <si>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</si>
  <si>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</si>
  <si>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</si>
  <si>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</si>
  <si>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</si>
  <si>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</si>
  <si>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</si>
  <si>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</si>
  <si>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</si>
  <si>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</si>
  <si>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</si>
  <si>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</si>
  <si>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</si>
  <si>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</si>
  <si>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</si>
  <si>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</si>
  <si>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</si>
  <si>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</si>
  <si>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</si>
  <si>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</si>
  <si>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</si>
  <si>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</si>
  <si>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</si>
  <si>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</si>
  <si>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</si>
  <si>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</si>
  <si>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</si>
  <si>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</si>
  <si>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</si>
  <si>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</si>
  <si>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</si>
  <si>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</si>
  <si>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</si>
  <si>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</si>
  <si>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</si>
  <si>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</si>
  <si>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</si>
  <si>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</si>
  <si>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</si>
  <si>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</si>
  <si>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</si>
  <si>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</si>
  <si>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</si>
  <si>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</si>
  <si>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</si>
  <si>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</si>
  <si>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</si>
  <si>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</si>
  <si>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</si>
  <si>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</si>
  <si>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</si>
  <si>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</si>
  <si>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</si>
  <si>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</si>
  <si>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</si>
  <si>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</si>
  <si>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</si>
  <si>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</si>
  <si>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</si>
  <si>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</si>
  <si>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</si>
  <si>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</si>
  <si>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</si>
  <si>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</si>
  <si>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</si>
  <si>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</si>
  <si>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</si>
  <si>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</si>
  <si>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</si>
  <si>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</si>
  <si>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</si>
  <si>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</si>
  <si>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</si>
  <si>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</si>
  <si>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</si>
  <si>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</si>
  <si>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</si>
  <si>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</si>
  <si>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</si>
  <si>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</si>
  <si>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</si>
  <si>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</si>
  <si>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</si>
  <si>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</si>
  <si>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</si>
  <si>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</si>
  <si>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</si>
  <si>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</si>
  <si>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</si>
  <si>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</si>
  <si>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</si>
  <si>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</si>
  <si>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</si>
  <si>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</si>
  <si>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</si>
  <si>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</si>
  <si>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</si>
  <si>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</si>
  <si>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</si>
  <si>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</si>
  <si>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</si>
  <si>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</si>
  <si>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</si>
  <si>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</si>
  <si>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</si>
  <si>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</si>
  <si>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</si>
  <si>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</si>
  <si>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</si>
  <si>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</si>
  <si>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</si>
  <si>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</si>
  <si>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</si>
  <si>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</si>
  <si>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</si>
  <si>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</si>
  <si>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</si>
  <si>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</si>
  <si>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</si>
  <si>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</si>
  <si>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</si>
  <si>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</si>
  <si>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</si>
  <si>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</si>
  <si>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</si>
  <si>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</si>
  <si>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</si>
  <si>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</si>
  <si>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</si>
  <si>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</si>
  <si>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</si>
  <si>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</si>
  <si>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</si>
  <si>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</si>
  <si>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</si>
  <si>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</si>
  <si>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</si>
  <si>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</si>
  <si>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</si>
  <si>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</si>
  <si>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</si>
  <si>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</si>
  <si>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</si>
  <si>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</si>
  <si>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</si>
  <si>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</si>
  <si>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</si>
  <si>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</si>
  <si>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</si>
  <si>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</si>
  <si>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</si>
  <si>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</si>
  <si>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</si>
  <si>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</si>
  <si>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</si>
  <si>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</si>
  <si>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</si>
  <si>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</si>
  <si>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</si>
  <si>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</si>
  <si>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</si>
  <si>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</si>
  <si>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</si>
  <si>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</si>
  <si>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</si>
  <si>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</si>
  <si>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</si>
  <si>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</si>
  <si>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</si>
  <si>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</si>
  <si>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</si>
  <si>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</si>
  <si>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</si>
  <si>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</si>
  <si>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</si>
  <si>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</si>
  <si>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</si>
  <si>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</si>
  <si>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</si>
  <si>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</si>
  <si>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</si>
  <si>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</si>
  <si>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</si>
  <si>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</si>
  <si>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</si>
  <si>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</si>
  <si>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</si>
  <si>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</si>
  <si>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</si>
  <si>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</si>
  <si>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</si>
  <si>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</si>
  <si>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</si>
  <si>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</si>
  <si>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</si>
  <si>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</si>
  <si>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</si>
  <si>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</si>
  <si>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</si>
  <si>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</si>
  <si>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</si>
  <si>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</si>
  <si>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</si>
  <si>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</si>
  <si>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</si>
  <si>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</si>
  <si>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</si>
  <si>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</si>
  <si>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</si>
  <si>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</si>
  <si>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</si>
  <si>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</si>
  <si>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</si>
  <si>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</si>
  <si>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</si>
  <si>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</si>
  <si>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</si>
  <si>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</si>
  <si>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</si>
  <si>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</si>
  <si>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</si>
  <si>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</si>
  <si>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</si>
  <si>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</si>
  <si>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</si>
  <si>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</si>
  <si>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</si>
  <si>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</si>
  <si>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</si>
  <si>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</si>
  <si>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</si>
  <si>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</si>
  <si>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</si>
  <si>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</si>
  <si>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</si>
  <si>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</si>
  <si>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</si>
  <si>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</si>
  <si>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</si>
  <si>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</si>
  <si>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</si>
  <si>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</si>
  <si>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</si>
  <si>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</si>
  <si>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</si>
  <si>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</si>
  <si>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</si>
  <si>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</si>
  <si>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</si>
  <si>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</si>
  <si>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</si>
  <si>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</si>
  <si>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</si>
  <si>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</si>
  <si>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</si>
  <si>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</si>
  <si>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</si>
  <si>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</si>
  <si>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</si>
  <si>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</si>
  <si>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</si>
  <si>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</si>
  <si>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</si>
  <si>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</si>
  <si>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</si>
  <si>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</si>
  <si>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</si>
  <si>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</si>
  <si>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</si>
  <si>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</si>
  <si>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</si>
  <si>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</si>
  <si>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</si>
  <si>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</si>
  <si>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</si>
  <si>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</si>
  <si>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</si>
  <si>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</si>
  <si>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</si>
  <si>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</si>
  <si>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</si>
  <si>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</si>
  <si>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</si>
  <si>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</si>
  <si>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</si>
  <si>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</si>
  <si>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</si>
  <si>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</si>
  <si>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</si>
  <si>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</si>
  <si>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</si>
  <si>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</si>
  <si>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</si>
  <si>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</si>
  <si>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</si>
  <si>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</si>
  <si>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</si>
  <si>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</si>
  <si>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</si>
  <si>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</si>
  <si>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</si>
  <si>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</si>
  <si>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</si>
  <si>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</si>
  <si>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</si>
  <si>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</si>
  <si>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</si>
  <si>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</si>
  <si>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</si>
  <si>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</si>
  <si>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</si>
  <si>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</si>
  <si>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</si>
  <si>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</si>
  <si>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</si>
  <si>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</si>
  <si>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</si>
  <si>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</si>
  <si>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</si>
  <si>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</si>
  <si>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</si>
  <si>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</si>
  <si>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</si>
  <si>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</si>
  <si>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</si>
  <si>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</si>
  <si>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</si>
  <si>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</si>
  <si>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</si>
  <si>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</si>
  <si>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</si>
  <si>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</si>
  <si>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</si>
  <si>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</si>
  <si>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</si>
  <si>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</si>
  <si>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</si>
  <si>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</si>
  <si>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</si>
  <si>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</si>
  <si>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</si>
  <si>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</si>
  <si>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</si>
  <si>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</si>
  <si>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</si>
  <si>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</si>
  <si>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</si>
  <si>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</si>
  <si>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</si>
  <si>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</si>
  <si>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</si>
  <si>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</si>
  <si>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</si>
  <si>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</si>
  <si>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</si>
  <si>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</si>
  <si>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</si>
  <si>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</si>
  <si>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</si>
  <si>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</si>
  <si>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</si>
  <si>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</si>
  <si>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</si>
  <si>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</si>
  <si>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</si>
  <si>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</si>
  <si>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</si>
  <si>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</si>
  <si>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</si>
  <si>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</si>
  <si>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</si>
  <si>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</si>
  <si>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</si>
  <si>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</si>
  <si>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</si>
  <si>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</si>
  <si>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</si>
  <si>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</si>
  <si>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</si>
  <si>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</si>
  <si>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</si>
  <si>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</si>
  <si>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</si>
  <si>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</si>
  <si>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</si>
  <si>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</si>
  <si>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</si>
  <si>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</si>
  <si>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</si>
  <si>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</si>
  <si>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</si>
  <si>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</si>
  <si>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</si>
  <si>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</si>
  <si>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</si>
  <si>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</si>
  <si>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</si>
  <si>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</si>
  <si>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</si>
  <si>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</si>
  <si>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</si>
  <si>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</si>
  <si>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</si>
  <si>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</si>
  <si>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</si>
  <si>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</si>
  <si>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</si>
  <si>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</si>
  <si>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</si>
  <si>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</si>
  <si>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</si>
  <si>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</si>
  <si>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</si>
  <si>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</si>
  <si>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</si>
  <si>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</si>
  <si>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</si>
  <si>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</si>
  <si>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</si>
  <si>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</si>
  <si>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</si>
  <si>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</si>
  <si>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</si>
  <si>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</si>
  <si>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</si>
  <si>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</si>
  <si>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</si>
  <si>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</si>
  <si>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</si>
  <si>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</si>
  <si>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</si>
  <si>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</si>
  <si>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</si>
  <si>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</si>
  <si>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</si>
  <si>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</si>
  <si>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</si>
  <si>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</si>
  <si>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</si>
  <si>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</si>
  <si>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</si>
  <si>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</si>
  <si>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</si>
  <si>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</si>
  <si>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</si>
  <si>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</si>
  <si>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</si>
  <si>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</si>
  <si>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</si>
  <si>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</si>
  <si>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</si>
  <si>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</si>
  <si>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</si>
  <si>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</si>
  <si>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</si>
  <si>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</si>
  <si>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</si>
  <si>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</si>
  <si>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</si>
  <si>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</si>
  <si>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</si>
  <si>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</si>
  <si>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</si>
  <si>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</si>
  <si>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</si>
  <si>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</si>
  <si>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</si>
  <si>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</si>
  <si>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</si>
  <si>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</si>
  <si>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</si>
  <si>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</si>
  <si>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</si>
  <si>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</si>
  <si>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</si>
  <si>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</si>
  <si>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</si>
  <si>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</si>
  <si>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</si>
  <si>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</si>
  <si>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</si>
  <si>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</si>
  <si>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</si>
  <si>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</si>
  <si>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</si>
  <si>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</si>
  <si>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</si>
  <si>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</si>
  <si>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</si>
  <si>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</si>
  <si>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</si>
  <si>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</si>
  <si>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</si>
  <si>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</si>
  <si>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</si>
  <si>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</si>
  <si>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</si>
  <si>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</si>
  <si>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</si>
  <si>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</si>
  <si>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</si>
  <si>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</si>
  <si>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</si>
  <si>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</si>
  <si>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</si>
  <si>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</si>
  <si>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</si>
  <si>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</si>
  <si>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</si>
  <si>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</si>
  <si>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</si>
  <si>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</si>
  <si>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</si>
  <si>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</si>
  <si>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</si>
  <si>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</si>
  <si>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</si>
  <si>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</si>
  <si>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</si>
  <si>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</si>
  <si>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</si>
  <si>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</si>
  <si>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</si>
  <si>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</si>
  <si>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</si>
  <si>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</si>
  <si>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</si>
  <si>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</si>
  <si>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</si>
  <si>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</si>
  <si>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</si>
  <si>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</si>
  <si>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</si>
  <si>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</si>
  <si>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</si>
  <si>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</si>
  <si>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</si>
  <si>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</si>
  <si>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</si>
  <si>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</si>
  <si>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</si>
  <si>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</si>
  <si>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</si>
  <si>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</si>
  <si>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</si>
  <si>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</si>
  <si>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</si>
  <si>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</si>
  <si>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</si>
  <si>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</si>
  <si>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</si>
  <si>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</si>
  <si>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</si>
  <si>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</si>
  <si>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</si>
  <si>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</si>
  <si>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</si>
  <si>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</si>
  <si>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</si>
  <si>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</si>
  <si>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</si>
  <si>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</si>
  <si>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</si>
  <si>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</si>
  <si>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</si>
  <si>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</si>
  <si>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</si>
  <si>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</si>
  <si>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</si>
  <si>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</si>
  <si>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</si>
  <si>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</si>
  <si>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</si>
  <si>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</si>
  <si>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</si>
  <si>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</si>
  <si>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</si>
  <si>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</si>
  <si>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</si>
  <si>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</si>
  <si>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</si>
  <si>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</si>
  <si>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</si>
  <si>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</si>
  <si>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</si>
  <si>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</si>
  <si>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</si>
  <si>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</si>
  <si>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</si>
  <si>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</si>
  <si>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</si>
  <si>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</si>
  <si>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</si>
  <si>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</si>
  <si>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</si>
  <si>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</si>
  <si>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</si>
  <si>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</si>
  <si>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</si>
  <si>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</si>
  <si>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</si>
  <si>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</si>
  <si>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</si>
  <si>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</si>
  <si>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</si>
  <si>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</si>
  <si>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</si>
  <si>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</si>
  <si>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</si>
  <si>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</si>
  <si>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</si>
  <si>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</si>
  <si>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</si>
  <si>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</si>
  <si>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</si>
  <si>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</si>
  <si>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</si>
  <si>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</si>
  <si>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</si>
  <si>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</si>
  <si>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</si>
  <si>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</si>
  <si>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</si>
  <si>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</si>
  <si>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</si>
  <si>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</si>
  <si>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</si>
  <si>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</si>
  <si>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</si>
  <si>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</si>
  <si>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</si>
  <si>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</si>
  <si>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</si>
  <si>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</si>
  <si>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</si>
  <si>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</si>
  <si>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</si>
  <si>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</si>
  <si>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</si>
  <si>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</si>
  <si>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</si>
  <si>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</si>
  <si>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</si>
  <si>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</si>
  <si>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</si>
  <si>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</si>
  <si>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</si>
  <si>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</si>
  <si>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</si>
  <si>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</si>
  <si>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</si>
  <si>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</si>
  <si>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</si>
  <si>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</si>
  <si>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</si>
  <si>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</si>
  <si>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</si>
  <si>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</si>
  <si>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</si>
  <si>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</si>
  <si>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</si>
  <si>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</si>
  <si>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</si>
  <si>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</si>
  <si>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</si>
  <si>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</si>
  <si>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</si>
  <si>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</si>
  <si>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</si>
  <si>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</si>
  <si>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</si>
  <si>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</si>
  <si>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</si>
  <si>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</si>
  <si>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</si>
  <si>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</si>
  <si>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</si>
  <si>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</si>
  <si>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</si>
  <si>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</si>
  <si>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</si>
  <si>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</si>
  <si>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</si>
  <si>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</si>
  <si>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</si>
  <si>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</si>
  <si>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</si>
  <si>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</si>
  <si>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</si>
  <si>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</si>
  <si>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</si>
  <si>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</si>
  <si>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</si>
  <si>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</si>
  <si>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</si>
  <si>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</si>
  <si>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</si>
  <si>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</si>
  <si>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</si>
  <si>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</si>
  <si>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</si>
  <si>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</si>
  <si>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</si>
  <si>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</si>
  <si>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</si>
  <si>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</si>
  <si>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</si>
  <si>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</si>
  <si>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</si>
  <si>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</si>
  <si>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</si>
  <si>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</si>
  <si>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</si>
  <si>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</si>
  <si>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</si>
  <si>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</si>
  <si>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</si>
  <si>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</si>
  <si>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</si>
  <si>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</si>
  <si>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</si>
  <si>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</si>
  <si>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</si>
  <si>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</si>
  <si>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</si>
  <si>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</si>
  <si>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</si>
  <si>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</si>
  <si>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</si>
  <si>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</si>
  <si>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</si>
  <si>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</si>
  <si>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</si>
  <si>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</si>
  <si>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</si>
  <si>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</si>
  <si>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</si>
  <si>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</si>
  <si>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</si>
  <si>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</si>
  <si>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</si>
  <si>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</si>
  <si>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</si>
  <si>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</si>
  <si>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</si>
  <si>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</si>
  <si>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</si>
  <si>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</si>
  <si>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</si>
  <si>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</si>
  <si>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</si>
  <si>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</si>
  <si>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</si>
  <si>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</si>
  <si>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</si>
  <si>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</si>
  <si>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</si>
  <si>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</si>
  <si>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</si>
  <si>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</si>
  <si>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</si>
  <si>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</si>
  <si>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</si>
  <si>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</si>
  <si>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</si>
  <si>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</si>
  <si>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</si>
  <si>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</si>
  <si>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</si>
  <si>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</si>
  <si>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</si>
  <si>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</si>
  <si>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</si>
  <si>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</si>
  <si>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</si>
  <si>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</si>
  <si>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</si>
  <si>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</si>
  <si>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</si>
  <si>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</si>
  <si>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</si>
  <si>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</si>
  <si>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</si>
  <si>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</si>
  <si>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</si>
  <si>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</si>
  <si>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</si>
  <si>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</si>
  <si>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</si>
  <si>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</si>
  <si>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</si>
  <si>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</si>
  <si>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</si>
  <si>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</si>
  <si>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</si>
  <si>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</si>
  <si>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</si>
  <si>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</si>
  <si>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</si>
  <si>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</si>
  <si>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</si>
  <si>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</si>
  <si>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</si>
  <si>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</si>
  <si>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</si>
  <si>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</si>
  <si>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</si>
  <si>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</si>
  <si>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</si>
  <si>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</si>
  <si>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</si>
  <si>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</si>
  <si>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</si>
  <si>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</si>
  <si>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</si>
  <si>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</si>
  <si>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</si>
  <si>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</si>
  <si>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</si>
  <si>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</si>
  <si>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</si>
  <si>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</si>
  <si>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</si>
  <si>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</si>
  <si>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</si>
  <si>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</si>
  <si>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</si>
  <si>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</si>
  <si>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</si>
  <si>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</si>
  <si>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</si>
  <si>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</si>
  <si>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</si>
  <si>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</si>
  <si>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</si>
  <si>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</si>
  <si>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</si>
  <si>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</si>
  <si>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</si>
  <si>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</si>
  <si>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</si>
  <si>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</si>
  <si>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</si>
  <si>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</si>
  <si>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</si>
  <si>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</si>
  <si>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</si>
  <si>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</si>
  <si>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</si>
  <si>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</si>
  <si>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</si>
  <si>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</si>
  <si>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</si>
  <si>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</si>
  <si>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</si>
  <si>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</si>
  <si>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</si>
  <si>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</si>
  <si>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</si>
  <si>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</si>
  <si>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</si>
  <si>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</si>
  <si>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</si>
  <si>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</si>
  <si>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</si>
  <si>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</si>
  <si>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</si>
  <si>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</si>
  <si>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</si>
  <si>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</si>
  <si>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</si>
  <si>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</si>
  <si>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</si>
  <si>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</si>
  <si>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</si>
  <si>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</si>
  <si>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</si>
  <si>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</si>
  <si>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</si>
  <si>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</si>
  <si>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</si>
  <si>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</si>
  <si>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</si>
  <si>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</si>
  <si>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</si>
  <si>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</si>
  <si>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</si>
  <si>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</si>
  <si>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</si>
  <si>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</si>
  <si>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</si>
  <si>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</si>
  <si>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</si>
  <si>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</si>
  <si>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</si>
  <si>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</si>
  <si>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</si>
  <si>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</si>
  <si>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</si>
  <si>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</si>
  <si>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</si>
  <si>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</si>
  <si>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</si>
  <si>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</si>
  <si>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</si>
  <si>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</si>
  <si>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</si>
  <si>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</si>
  <si>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</si>
  <si>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</si>
  <si>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</si>
  <si>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</si>
  <si>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</si>
  <si>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</si>
  <si>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</si>
  <si>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</si>
  <si>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</si>
  <si>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</si>
  <si>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</si>
  <si>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</si>
  <si>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</si>
  <si>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</si>
  <si>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</si>
  <si>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</si>
  <si>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</si>
  <si>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</si>
  <si>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</si>
  <si>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</si>
  <si>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</si>
  <si>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</si>
  <si>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</si>
  <si>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</si>
  <si>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</si>
  <si>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</si>
  <si>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</si>
  <si>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</si>
  <si>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</si>
  <si>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</si>
  <si>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</si>
  <si>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</si>
  <si>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</si>
  <si>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</si>
  <si>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</si>
  <si>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</si>
  <si>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</si>
  <si>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</si>
  <si>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</si>
  <si>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</si>
  <si>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</si>
  <si>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</si>
  <si>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</si>
  <si>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</si>
  <si>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</si>
  <si>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</si>
  <si>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</si>
  <si>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</si>
  <si>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</si>
  <si>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</si>
  <si>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</si>
  <si>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</si>
  <si>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</si>
  <si>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</si>
  <si>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</si>
  <si>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</si>
  <si>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</si>
  <si>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</si>
  <si>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</si>
  <si>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</si>
  <si>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</si>
  <si>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</si>
  <si>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</si>
  <si>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</si>
  <si>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</si>
  <si>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</si>
  <si>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</si>
  <si>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</si>
  <si>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</si>
  <si>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</si>
  <si>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</si>
  <si>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</si>
  <si>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</si>
  <si>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</si>
  <si>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</si>
  <si>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</si>
  <si>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</si>
  <si>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</si>
  <si>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</si>
  <si>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</si>
  <si>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</si>
  <si>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</si>
  <si>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</si>
  <si>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</si>
  <si>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</si>
  <si>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</si>
  <si>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</si>
  <si>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</si>
  <si>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</si>
  <si>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</si>
  <si>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</si>
  <si>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</si>
  <si>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</si>
  <si>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</si>
  <si>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</si>
  <si>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</si>
  <si>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</si>
  <si>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</si>
  <si>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</si>
  <si>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</si>
  <si>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</si>
  <si>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</si>
  <si>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</si>
  <si>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</si>
  <si>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</si>
  <si>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</si>
  <si>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</si>
  <si>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</si>
  <si>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</si>
  <si>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</si>
  <si>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</si>
  <si>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</si>
  <si>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</si>
  <si>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</si>
  <si>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</si>
  <si>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</si>
  <si>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</si>
  <si>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</si>
  <si>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</si>
  <si>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</si>
  <si>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</si>
  <si>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</si>
  <si>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</si>
  <si>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</si>
  <si>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</si>
  <si>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</si>
  <si>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</si>
  <si>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</si>
  <si>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</si>
  <si>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</si>
  <si>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</si>
  <si>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</si>
  <si>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</si>
  <si>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</si>
  <si>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</si>
  <si>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</si>
  <si>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</si>
  <si>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</si>
  <si>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</si>
  <si>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</si>
  <si>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</si>
  <si>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</si>
  <si>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</si>
  <si>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</si>
  <si>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</si>
  <si>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</si>
  <si>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</si>
  <si>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</si>
  <si>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</si>
  <si>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</si>
  <si>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40 Min</t>
  </si>
  <si>
    <t>PCM-20251104-00001486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</si>
  <si>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</si>
  <si>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</si>
  <si>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</si>
  <si>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</si>
  <si>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</si>
  <si>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</si>
  <si>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</si>
  <si>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PCM-20251104-00001376</t>
  </si>
  <si>
    <t>EM Team on the way ETA: 20 Mins</t>
  </si>
  <si>
    <t>PCM-20251104-00001444</t>
  </si>
  <si>
    <t>EM Team on the way ETA: 30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</si>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</sst>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4" totalsRowShown="0" headerRowDxfId="31" dataDxfId="30" headerRowBorderDxfId="28" tableBorderDxfId="29">
  <autoFilter ref="A1:L3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302.68309004629555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6.6064583334082272E-2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45965.631515972222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45965.631515972222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45965.631515972222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45965.631515972222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45965.631515972222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45965.631515972222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45965.631515972222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45965.631515972222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45965.631515972222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45965.631515972222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45965.631515972222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45965.631515972222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45965.631515972222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45965.631515972222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45965.631515972222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45965.631515972222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45965.631515972222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45965.631515972222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45965.631515972222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45965.631515972222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45965.631515972222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45965.631515972222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45965.631515972222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45965.631515972222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45965.631515972222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45965.631515972222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45965.631515972222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45965.631515972222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45965.631515972222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45965.631515972222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45965.631515972222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45965.631515972222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45965.631515972222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45965.631515972222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45965.631515972222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45965.631515972222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45965.631515972222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45965.631515972222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45965.631515972222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45965.631515972222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45965.631515972222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45965.631515972222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45965.631515972222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45965.631515972222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45965.631515972222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45965.631515972222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45965.631515972222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45965.631515972222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45965.631515972222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45965.631515972222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45965.631515972222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45965.631515972222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45965.631515972222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45965.631515972222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45965.631515972222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45965.631515972222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45965.631515972222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45965.631515972222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45965.631515972222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45965.631515972222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45965.631515972222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45965.631515972222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45965.631515972222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45965.631515972222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45965.631515972222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45965.631515972222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45965.631515972222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45965.631515972222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45965.631515972222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45965.631515972222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45965.631515972222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45965.631515972222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45965.631515972222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45965.631515972222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45965.631515972222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45965.631515972222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45965.631515972222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45965.631515972222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45965.631515972222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45965.631515972222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45965.631515972222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45965.631515972222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45965.631515972222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45965.631515972222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45965.631515972222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45965.631515972222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45965.631515972222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45965.631515972222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45965.631515972222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45965.631515972222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45965.631515972222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45965.631515972222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45965.631515972222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45965.631515972222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45965.631515972222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45965.631515972222</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45965.631515972222</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tabSelected="1"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140.63167800926021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6.8894326388908667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v>45965.587280092594</v>
      </c>
      <c r="G5" s="115">
        <f ca="1">IFERROR(NOW()-F5,"-")</f>
        <v>4.4235879628104158E-2</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45965.631515972222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45965.631515972222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45965.631515972222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45965.631515972222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45965.631515972222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45965.631515972222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45965.631515972222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45965.631515972222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45965.631515972222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45965.631515972222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45965.631515972222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45965.631515972222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45965.631515972222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45965.631515972222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45965.631515972222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45965.631515972222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45965.631515972222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45965.631515972222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45965.631515972222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45965.631515972222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45965.631515972222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45965.631515972222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45965.631515972222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45965.631515972222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45965.631515972222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45965.631515972222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45965.631515972222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45965.631515972222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45965.631515972222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45965.631515972222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45965.631515972222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45965.631515972222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45965.631515972222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45965.631515972222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45965.631515972222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45965.631515972222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45965.631515972222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45965.631515972222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45965.631515972222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45965.631515972222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45965.631515972222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45965.631515972222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45965.631515972222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45965.631515972222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45965.631515972222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45965.631515972222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45965.631515972222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45965.631515972222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45965.631515972222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45965.631515972222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45965.631515972222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45965.631515972222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45965.631515972222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45965.631515972222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45965.631515972222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45965.631515972222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45965.631515972222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45965.631515972222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45965.631515972222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45965.631515972222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45965.631515972222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45965.631515972222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45965.631515972222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45965.631515972222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45965.631515972222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45965.631515972222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45965.631515972222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45965.631515972222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45965.631515972222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45965.631515972222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45965.631515972222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45965.631515972222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45965.631515972222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45965.631515972222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45965.631515972222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45965.631515972222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45965.631515972222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45965.631515972222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45965.631515972222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45965.631515972222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45965.631515972222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45965.631515972222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45965.631515972222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45965.631515972222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45965.631515972222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45965.631515972222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45965.631515972222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45965.631515972222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45965.631515972222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45965.631515972222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45965.631515972222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45965.631515972222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45965.631515972222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45965.631515972222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45965.631515972222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45965.631515972222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45965.631515972222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45965.631515972222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45965.631515972222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45965.631515972222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45965.631515972222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45965.631515972222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45965.631515972222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45965.631515972222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45965.631515972222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45965.631515972222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45965.631515972222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45965.631515972222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45965.631515972222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45965.631515972222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45965.631515972222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45965.631515972222</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45965.631515972222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45965.631515972222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45965.631515972222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45965.631515972222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45965.631515972222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45965.631515972222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45965.631515972222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45965.631515972222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45965.631515972222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45965.631515972222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45965.631515972222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45965.631515972222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45965.631515972222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45965.631515972222</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45965.631515972222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45965.631515972222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45965.631515972222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45965.631515972222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45965.631515972222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45965.631515972222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45965.631515972222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45965.631515972222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45965.631515972222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45965.631515972222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45965.631515972222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45965.631515972222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45965.631515972222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45965.631515972222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45965.631515972222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45965.631515972222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45965.631515972222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45965.631515972222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45965.631515972222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45965.631515972222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45965.631515972222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45965.631515972222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45965.631515972222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45965.631515972222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45965.631515972222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45965.631515972222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45965.631515972222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45965.631515972222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45965.631515972222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45965.631515972222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45965.631515972222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45965.631515972222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45965.631515972222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45965.631515972222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45965.631515972222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45965.631515972222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45965.631515972222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45965.631515972222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45965.631515972222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45965.631515972222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45965.631515972222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45965.631515972222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45965.631515972222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45965.631515972222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45965.631515972222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45965.631515972222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45965.631515972222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45965.631515972222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45965.631515972222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45965.631515972222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45965.631515972222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45965.631515972222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45965.631515972222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45965.631515972222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45965.631515972222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45965.631515972222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45965.631515972222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45965.631515972222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45965.631515972222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45965.631515972222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45965.631515972222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45965.631515972222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45965.631515972222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45965.631515972222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45965.631515972222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45965.631515972222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45965.631515972222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45965.631515972222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45965.631515972222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45965.631515972222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45965.631515972222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45965.631515972222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45965.631515972222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45965.631515972222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45965.631515972222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45965.631515972222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45965.631515972222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45965.631515972222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45965.631515972222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45965.631515972222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45965.631515972222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45965.631515972222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45965.631515972222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45965.631515972222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45965.631515972222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45965.631515972222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45965.631515972222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45965.631515972222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45965.631515972222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45965.631515972222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45965.631515972222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45965.631515972222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45965.631515972222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45965.631515972222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45965.631515972222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45965.631515972222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45965.631515972222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45965.631515972222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45965.631515972222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45965.631515972222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45965.631515972222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45965.631515972222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45965.631515972222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45965.631515972222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45965.631515972222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45965.631515972222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45965.631515972222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45965.631515972222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45965.631515972222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45965.631515972222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45965.631515972222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45965.631515972222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45965.631515972222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45965.631515972222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45965.631515972222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45965.631515972222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45965.631515972222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45965.631515972222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45965.631515972222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45965.631515972222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45965.631515972222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45965.631515972222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45965.631515972222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45965.631515972222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45965.631515972222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45965.631515972222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45965.631515972222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45965.631515972222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45965.631515972222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45965.631515972222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45965.631515972222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45965.631515972222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45965.631515972222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45965.631515972222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45965.631515972222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45965.631515972222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45965.631515972222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45965.631515972222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45965.631515972222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45965.631515972222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45965.631515972222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45965.631515972222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45965.631515972222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45965.631515972222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45965.631515972222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45965.631515972222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45965.631515972222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45965.631515972222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45965.631515972222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45965.631515972222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45965.631515972222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45965.631515972222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45965.631515972222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45965.631515972222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45965.631515972222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45965.631515972222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45965.631515972222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45965.631515972222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45965.631515972222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45965.631515972222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45965.631515972222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45965.631515972222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45965.631515972222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45965.631515972222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45965.631515972222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45965.631515972222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45965.631515972222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45965.631515972222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45965.631515972222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45965.631515972222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45965.631515972222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45965.631515972222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45965.631515972222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45965.631515972222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45965.631515972222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45965.631515972222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45965.631515972222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45965.631515972222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45965.631515972222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45965.631515972222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45965.631515972222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45965.631515972222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45965.631515972222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45965.631515972222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45965.631515972222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45965.631515972222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45965.631515972222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45965.631515972222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45965.631515972222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45965.631515972222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45965.631515972222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45965.631515972222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45965.631515972222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45965.631515972222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45965.631515972222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45965.631515972222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45965.631515972222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45965.631515972222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45965.631515972222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45965.631515972222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45965.631515972222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45965.631515972222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45965.631515972222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45965.631515972222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45965.631515972222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45965.631515972222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45965.631515972222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45965.631515972222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45965.631515972222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45965.631515972222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45965.631515972222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45965.631515972222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45965.631515972222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45965.631515972222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45965.631515972222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45965.631515972222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45965.631515972222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45965.631515972222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45965.631515972222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45965.631515972222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45965.631515972222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45965.631515972222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45965.631515972222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45965.631515972222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45965.631515972222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45965.631515972222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45965.631515972222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45965.631515972222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45965.631515972222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45965.631515972222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45965.631515972222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45965.631515972222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45965.631515972222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45965.631515972222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45965.631515972222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45965.631515972222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45965.631515972222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45965.631515972222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45965.631515972222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45965.631515972222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45965.631515972222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45965.631515972222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45965.631515972222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45965.631515972222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45965.631515972222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45965.631515972222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45965.631515972222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45965.631515972222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45965.631515972222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45965.631515972222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45965.631515972222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45965.631515972222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45965.631515972222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45965.631515972222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45965.631515972222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45965.631515972222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45965.631515972222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45965.631515972222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45965.631515972222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45965.631515972222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45965.631515972222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45965.631515972222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45965.631515972222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45965.631515972222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45965.631515972222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45965.631515972222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45965.631515972222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45965.631515972222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45965.631515972222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45965.631515972222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45965.631515972222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45965.631515972222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45965.631515972222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45965.631515972222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45965.631515972222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45965.631515972222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45965.631515972222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45965.631515972222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45965.631515972222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45965.631515972222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45965.631515972222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45965.631515972222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45965.631515972222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45965.631515972222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45965.631515972222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45965.631515972222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45965.631515972222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45965.631515972222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45965.631515972222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45965.631515972222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45965.631515972222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45965.631515972222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45965.631515972222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45965.631515972222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45965.631515972222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45965.631515972222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45965.631515972222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45965.631515972222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45965.631515972222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45965.631515972222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45965.631515972222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45965.631515972222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45965.631515972222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45965.631515972222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45965.631515972222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45965.631515972222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45965.631515972222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45965.631515972222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45965.631515972222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45965.631515972222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45965.631515972222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45965.631515972222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45965.631515972222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45965.631515972222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45965.631515972222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45965.631515972222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45965.631515972222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45965.631515972222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45965.631515972222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45965.631515972222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45965.631515972222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45965.631515972222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45965.631515972222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45965.631515972222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45965.631515972222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45965.631515972222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45965.631515972222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45965.631515972222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45965.631515972222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45965.631515972222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45965.631515972222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45965.631515972222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45965.631515972222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45965.631515972222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45965.631515972222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45965.631515972222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45965.631515972222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45965.631515972222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45965.631515972222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45965.631515972222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45965.631515972222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45965.631515972222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45965.631515972222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45965.631515972222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45965.631515972222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45965.631515972222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45965.631515972222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45965.631515972222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45965.631515972222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45965.631515972222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45965.631515972222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45965.631515972222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45965.631515972222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45965.631515972222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45965.631515972222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45965.631515972222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45965.631515972222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45965.631515972222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45965.631515972222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45965.631515972222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45965.631515972222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45965.631515972222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45965.631515972222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45965.631515972222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45965.631515972222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45965.631515972222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45965.631515972222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45965.631515972222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45965.631515972222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45965.631515972222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45965.631515972222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45965.631515972222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45965.631515972222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45965.631515972222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45965.631515972222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45965.631515972222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45965.631515972222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45965.631515972222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45965.631515972222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45965.631515972222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45965.631515972222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45965.631515972222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45965.631515972222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45965.631515972222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45965.631515972222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45965.631515972222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45965.631515972222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45965.631515972222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45965.631515972222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45965.631515972222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45965.631515972222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45965.631515972222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45965.631515972222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45965.631515972222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45965.631515972222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45965.631515972222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45965.631515972222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45965.631515972222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45965.631515972222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45965.631515972222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45965.631515972222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45965.631515972222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45965.631515972222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45965.631515972222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45965.631515972222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45965.631515972222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45965.631515972222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45965.631515972222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45965.631515972222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45965.631515972222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45965.631515972222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45965.631515972222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45965.631515972222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45965.631515972222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45965.631515972222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45965.631515972222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45965.631515972222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45965.631515972222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45965.631515972222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45965.631515972222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45965.631515972222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45965.631515972222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45965.631515972222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45965.631515972222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45965.631515972222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45965.631515972222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45965.631515972222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45965.631515972222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45965.631515972222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45965.631515972222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45965.631515972222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45965.631515972222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45965.631515972222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45965.631515972222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45965.631515972222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45965.631515972222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45965.631515972222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45965.631515972222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45965.631515972222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45965.631515972222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45965.631515972222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45965.631515972222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45965.631515972222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45965.631515972222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45965.631515972222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45965.631515972222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45965.631515972222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45965.631515972222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45965.631515972222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45965.631515972222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45965.631515972222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45965.631515972222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45965.631515972222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45965.631515972222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45965.631515972222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45965.631515972222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45965.631515972222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45965.631515972222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45965.631515972222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45965.631515972222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45965.631515972222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45965.631515972222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45965.631515972222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45965.631515972222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45965.631515972222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45965.631515972222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45965.631515972222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45965.631515972222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45965.631515972222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45965.631515972222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45965.631515972222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45965.631515972222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45965.631515972222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45965.631515972222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45965.631515972222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45965.631515972222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45965.631515972222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45965.631515972222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45965.631515972222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45965.631515972222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45965.631515972222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45965.631515972222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45965.631515972222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45965.631515972222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45965.631515972222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45965.631515972222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45965.631515972222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45965.631515972222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45965.631515972222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45965.631515972222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45965.631515972222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45965.631515972222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45965.631515972222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45965.631515972222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45965.631515972222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45965.631515972222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45965.631515972222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45965.631515972222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45965.631515972222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45965.631515972222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45965.631515972222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45965.631515972222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45965.631515972222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45965.631515972222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45965.631515972222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45965.631515972222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45965.631515972222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45965.631515972222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45965.631515972222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45965.631515972222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45965.631515972222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45965.631515972222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45965.631515972222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45965.631515972222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45965.631515972222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45965.631515972222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45965.631515972222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45965.631515972222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45965.631515972222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45965.631515972222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45965.631515972222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45965.631515972222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45965.631515972222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45965.631515972222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45965.631515972222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45965.631515972222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45965.631515972222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45965.631515972222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45965.631515972222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45965.631515972222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45965.631515972222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45965.631515972222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45965.631515972222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45965.631515972222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45965.631515972222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45965.631515972222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45965.631515972222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45965.631515972222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45965.631515972222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45965.631515972222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45965.631515972222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45965.631515972222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45965.631515972222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45965.631515972222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45965.631515972222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45965.631515972222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45965.631515972222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45965.631515972222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45965.631515972222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45965.631515972222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45965.631515972222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45965.631515972222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45965.631515972222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45965.631515972222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45965.631515972222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45965.631515972222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45965.631515972222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45965.631515972222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45965.631515972222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45965.631515972222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45965.631515972222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45965.631515972222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45965.631515972222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45965.631515972222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45965.631515972222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45965.631515972222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45965.631515972222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45965.631515972222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45965.631515972222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45965.631515972222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45965.631515972222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45965.631515972222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45965.631515972222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45965.631515972222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45965.631515972222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45965.631515972222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45965.631515972222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45965.631515972222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45965.631515972222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45965.631515972222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45965.631515972222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45965.631515972222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45965.631515972222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45965.631515972222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45965.631515972222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45965.631515972222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45965.631515972222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45965.631515972222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45965.631515972222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45965.631515972222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45965.631515972222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45965.631515972222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45965.631515972222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45965.631515972222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45965.631515972222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45965.631515972222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45965.631515972222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45965.631515972222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45965.631515972222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45965.631515972222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45965.631515972222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45965.631515972222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45965.631515972222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45965.631515972222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45965.631515972222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45965.631515972222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45965.631515972222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45965.631515972222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45965.631515972222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45965.631515972222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45965.631515972222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45965.631515972222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45965.631515972222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45965.631515972222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45965.631515972222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45965.631515972222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45965.631515972222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45965.631515972222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45965.631515972222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45965.631515972222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45965.631515972222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45965.631515972222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45965.631515972222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45965.631515972222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45965.631515972222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45965.631515972222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45965.631515972222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45965.631515972222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45965.631515972222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45965.631515972222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45965.631515972222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45965.631515972222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45965.631515972222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45965.631515972222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45965.631515972222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45965.631515972222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45965.631515972222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45965.631515972222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45965.631515972222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45965.631515972222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45965.631515972222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45965.631515972222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45965.631515972222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45965.631515972222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45965.631515972222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45965.631515972222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45965.631515972222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45965.631515972222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45965.631515972222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45965.631515972222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45965.631515972222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45965.631515972222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45965.631515972222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45965.631515972222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45965.631515972222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45965.631515972222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45965.631515972222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45965.631515972222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45965.631515972222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45965.631515972222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45965.631515972222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45965.631515972222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45965.631515972222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45965.631515972222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45965.631515972222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45965.631515972222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45965.631515972222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45965.631515972222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45965.631515972222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45965.631515972222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45965.631515972222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45965.631515972222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45965.631515972222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45965.631515972222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45965.631515972222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45965.631515972222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45965.631515972222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45965.631515972222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45965.631515972222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45965.631515972222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45965.631515972222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45965.631515972222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45965.631515972222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45965.631515972222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45965.631515972222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45965.631515972222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45965.631515972222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45965.631515972222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45965.631515972222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45965.631515972222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45965.631515972222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45965.631515972222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45965.631515972222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45965.631515972222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45965.631515972222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45965.631515972222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45965.631515972222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45965.631515972222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45965.631515972222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45965.631515972222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45965.631515972222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45965.631515972222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45965.631515972222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45965.631515972222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45965.631515972222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45965.631515972222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45965.631515972222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45965.631515972222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45965.631515972222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45965.631515972222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45965.631515972222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45965.631515972222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45965.631515972222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45965.631515972222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45965.631515972222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45965.631515972222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45965.631515972222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45965.631515972222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45965.631515972222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45965.631515972222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45965.631515972222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45965.631515972222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45965.631515972222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45965.631515972222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45965.631515972222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45965.631515972222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45965.631515972222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45965.631515972222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45965.631515972222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45965.631515972222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45965.631515972222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45965.631515972222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45965.631515972222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45965.631515972222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45965.631515972222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45965.631515972222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45965.631515972222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45965.631515972222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45965.631515972222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45965.631515972222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45965.631515972222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45965.631515972222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45965.631515972222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45965.631515972222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45965.631515972222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45965.631515972222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45965.631515972222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45965.631515972222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45965.631515972222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45965.631515972222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45965.631515972222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45965.631515972222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45965.631515972222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45965.631515972222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45965.631515972222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45965.631515972222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45965.631515972222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45965.631515972222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45965.631515972222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45965.631515972222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45965.631515972222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45965.631515972222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45965.631515972222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45965.631515972222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45965.631515972222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45965.631515972222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45965.631515972222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45965.631515972222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45965.631515972222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45965.631515972222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45965.631515972222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45965.631515972222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45965.631515972222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45965.631515972222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45965.631515972222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45965.631515972222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45965.631515972222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45965.631515972222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45965.631515972222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45965.631515972222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45965.631515972222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45965.631515972222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45965.631515972222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45965.631515972222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45965.631515972222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45965.631515972222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45965.631515972222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45965.631515972222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45965.631515972222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45965.631515972222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45965.631515972222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45965.631515972222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45965.631515972222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45965.631515972222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45965.631515972222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45965.631515972222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45965.631515972222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45965.631515972222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45965.631515972222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45965.631515972222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45965.631515972222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45965.631515972222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45965.631515972222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45965.631515972222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45965.631515972222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45965.631515972222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45965.631515972222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45965.631515972222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45965.631515972222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45965.631515972222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45965.631515972222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45965.631515972222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45965.631515972222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45965.631515972222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45965.631515972222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45965.631515972222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45965.631515972222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45965.631515972222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45965.631515972222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45965.631515972222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45965.631515972222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45965.631515972222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45965.631515972222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45965.631515972222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45965.631515972222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45965.631515972222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45965.631515972222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45965.631515972222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45965.631515972222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45965.631515972222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45965.631515972222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45965.631515972222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45965.631515972222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45965.631515972222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45965.631515972222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45965.631515972222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45965.631515972222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45965.631515972222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45965.631515972222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45965.631515972222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45965.631515972222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45965.631515972222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45965.631515972222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45965.631515972222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45965.631515972222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45965.631515972222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45965.631515972222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45965.631515972222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45965.631515972222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45965.631515972222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45965.631515972222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45965.631515972222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45965.631515972222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45965.631515972222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45965.631515972222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45965.631515972222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45965.631515972222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45965.631515972222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45965.631515972222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45965.631515972222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45965.631515972222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45965.631515972222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45965.631515972222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45965.631515972222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45965.631515972222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45965.631515972222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45965.631515972222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45965.631515972222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45965.631515972222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45965.631515972222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45965.631515972222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45965.631515972222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45965.631515972222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45965.631515972222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45965.631515972222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45965.631515972222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45965.631515972222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45965.631515972222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45965.631515972222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45965.631515972222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45965.631515972222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45965.631515972222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45965.631515972222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45965.631515972222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45965.631515972222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45965.631515972222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45965.631515972222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45965.631515972222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45965.631515972222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45965.631515972222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45965.631515972222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45965.631515972222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45965.631515972222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45965.631515972222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45965.631515972222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45965.631515972222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45965.631515972222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45965.631515972222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45965.631515972222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45965.631515972222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45965.631515972222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45965.631515972222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45965.631515972222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45965.631515972222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45965.631515972222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45965.631515972222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45965.631515972222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45965.631515972222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45965.631515972222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45965.631515972222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45965.631515972222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45965.631515972222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45965.631515972222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45965.631515972222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45965.631515972222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45965.631515972222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45965.631515972222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45965.631515972222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45965.631515972222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45965.631515972222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45965.631515972222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45965.631515972222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45965.631515972222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45965.631515972222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45965.631515972222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45965.631515972222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45965.631515972222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45965.631515972222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45965.631515972222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45965.631515972222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45965.631515972222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45965.631515972222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45965.631515972222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45965.631515972222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45965.631515972222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45965.631515972222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45965.631515972222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45965.631515972222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45965.631515972222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45965.631515972222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45965.631515972222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45965.631515972222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45965.631515972222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45965.631515972222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45965.631515972222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45965.631515972222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45965.631515972222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45965.631515972222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45965.631515972222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45965.631515972222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45965.631515972222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45965.631515972222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45965.631515972222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45965.631515972222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45965.631515972222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45965.631515972222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45965.631515972222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45965.631515972222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45965.631515972222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45965.631515972222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45965.631515972222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45965.631515972222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45965.631515972222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45965.631515972222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45965.631515972222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45965.631515972222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45965.631515972222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45965.631515972222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45965.631515972222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45965.631515972222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45965.631515972222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45965.631515972222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45965.631515972222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45965.631515972222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45965.631515972222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45965.631515972222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45965.631515972222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45965.631515972222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45965.631515972222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45965.631515972222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45965.631515972222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45965.631515972222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45965.631515972222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45965.631515972222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45965.631515972222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45965.631515972222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45965.631515972222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45965.631515972222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45965.631515972222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45965.631515972222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45965.631515972222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45965.631515972222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45965.631515972222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45965.631515972222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45965.631515972222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45965.631515972222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45965.631515972222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45965.631515972222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45965.631515972222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45965.631515972222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45965.631515972222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45965.631515972222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45965.631515972222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45965.631515972222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45965.631515972222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45965.631515972222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45965.631515972222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45965.631515972222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45965.631515972222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45965.631515972222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45965.631515972222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45965.631515972222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45965.631515972222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45965.631515972222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45965.631515972222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45965.631515972222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45965.631515972222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45965.631515972222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45965.631515972222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45965.631515972222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45965.631515972222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45965.631515972222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45965.631515972222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45965.631515972222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45965.631515972222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45965.631515972222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45965.631515972222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45965.631515972222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45965.631515972222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45965.631515972222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45965.631515972222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45965.631515972222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45965.631515972222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45965.631515972222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45965.631515972222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45965.631515972222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45965.631515972222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45965.631515972222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45965.631515972222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45965.631515972222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45965.631515972222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45965.631515972222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45965.631515972222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45965.631515972222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45965.631515972222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45965.631515972222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45965.631515972222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45965.631515972222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45965.631515972222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45965.631515972222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45965.631515972222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262.15079837962548</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39021</v>
      </c>
      <c r="F3" s="98">
        <v>45965.579502314817</v>
      </c>
      <c r="G3" s="123">
        <f ca="1">IFERROR(NOW()-F3,"")</f>
        <v>5.2013657405041158E-2</v>
      </c>
      <c r="H3" s="122">
        <v>45965.570787037039</v>
      </c>
      <c r="I3" s="118" t="str">
        <f>IFERROR(VLOOKUP(D3,DB!A:F,6,0),"")</f>
        <v>SCECO</v>
      </c>
      <c r="J3" s="118" t="str">
        <f>IFERROR(VLOOKUP(D3,DB!A:G,7,0),"")</f>
        <v>Good</v>
      </c>
      <c r="K3" s="124" t="s">
        <v>39115</v>
      </c>
      <c r="L3" s="120" t="str">
        <f>IFERROR(VLOOKUP(D3,DB!A:I,9,0),"")</f>
        <v>Latis</v>
      </c>
    </row>
    <row r="4" spans="1:16" ht="15" customHeight="1">
      <c r="A4" s="118" t="s">
        <v>39116</v>
      </c>
      <c r="B4" s="118" t="str">
        <f>IFERROR(VLOOKUP(D4,DB!A:K,11,0),"")</f>
        <v>R4</v>
      </c>
      <c r="C4" s="119">
        <v>6</v>
      </c>
      <c r="D4" s="120" t="s">
        <v>36083</v>
      </c>
      <c r="E4" s="97" t="s">
        <v>39024</v>
      </c>
      <c r="F4" s="122">
        <v>45965.613761574074</v>
      </c>
      <c r="G4" s="123">
        <f ca="1">IFERROR(NOW()-F4,"")</f>
        <v>1.7754398148099426E-2</v>
      </c>
      <c r="H4" s="122">
        <v>45965.607152777775</v>
      </c>
      <c r="I4" s="118" t="str">
        <f>IFERROR(VLOOKUP(D4,DB!A:F,6,0),"")</f>
        <v>Generator-SG</v>
      </c>
      <c r="J4" s="118" t="str">
        <f>IFERROR(VLOOKUP(D4,DB!A:G,7,0),"")</f>
        <v>In progress</v>
      </c>
      <c r="K4" s="124" t="s">
        <v>39117</v>
      </c>
      <c r="L4" s="120" t="str">
        <f>IFERROR(VLOOKUP(D4,DB!A:I,9,0),"")</f>
        <v>Latis</v>
      </c>
    </row>
    <row r="5" spans="1:16" ht="15" customHeight="1">
      <c r="A5" s="118"/>
      <c r="B5" s="118" t="str">
        <f>IFERROR(VLOOKUP(D5,DB!A:K,11,0),"")</f>
        <v/>
      </c>
      <c r="C5" s="119"/>
      <c r="D5" s="93"/>
      <c r="E5" s="97"/>
      <c r="F5" s="122"/>
      <c r="G5" s="123">
        <f ca="1">IFERROR(NOW()-F5,"")</f>
        <v>45965.631515972222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45965.631515972222</v>
      </c>
      <c r="H6" s="122"/>
      <c r="I6" s="118" t="str">
        <f>IFERROR(VLOOKUP(D6,DB!A:F,6,0),"")</f>
        <v/>
      </c>
      <c r="J6" s="118" t="str">
        <f>IFERROR(VLOOKUP(D6,DB!A:G,7,0),"")</f>
        <v/>
      </c>
      <c r="K6" s="124"/>
      <c r="L6" s="120" t="str">
        <f>IFERROR(VLOOKUP(D6,DB!A:I,9,0),"")</f>
        <v/>
      </c>
    </row>
    <row r="7" spans="1:16" ht="15" customHeight="1">
      <c r="A7" s="118"/>
      <c r="B7" s="118" t="str">
        <f>IFERROR(VLOOKUP(D7,DB!A:K,11,0),"")</f>
        <v>R4</v>
      </c>
      <c r="C7" s="119"/>
      <c r="D7" t="s">
        <v>28072</v>
      </c>
      <c r="E7" s="97"/>
      <c r="F7" s="122"/>
      <c r="G7" s="123">
        <f ca="1">IFERROR(NOW()-F7,"")</f>
        <v>45965.631515972222</v>
      </c>
      <c r="H7" s="122"/>
      <c r="I7" s="118" t="str">
        <f>IFERROR(VLOOKUP(D7,DB!A:F,6,0),"")</f>
        <v>SCECO</v>
      </c>
      <c r="J7" s="118" t="str">
        <f>IFERROR(VLOOKUP(D7,DB!A:G,7,0),"")</f>
        <v>Vandalized</v>
      </c>
      <c r="K7" s="124"/>
      <c r="L7" s="120" t="str">
        <f>IFERROR(VLOOKUP(D7,DB!A:I,9,0),"")</f>
        <v>Latis</v>
      </c>
    </row>
    <row r="8" spans="1:16" ht="15" customHeight="1">
      <c r="A8" s="118"/>
      <c r="B8" s="118" t="str">
        <f>IFERROR(VLOOKUP(D8,DB!A:K,11,0),"")</f>
        <v/>
      </c>
      <c r="C8" s="119"/>
      <c r="D8" s="120"/>
      <c r="E8" s="97"/>
      <c r="F8" s="122"/>
      <c r="G8" s="123">
        <f ca="1">IFERROR(NOW()-F8,"")</f>
        <v>45965.631515972222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45965.631515972222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45965.631515972222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45965.631515972222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45965.631515972222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45965.631515972222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45965.631515972222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45965.631515972222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45965.631515972222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45965.631515972222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45965.631515972222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45965.631515972222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45965.631515972222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45965.631515972222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45965.631515972222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45965.631515972222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45965.631515972222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45965.631515972222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45965.631515972222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45965.631515972222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45965.631515972222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45965.631515972222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45965.631515972222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45965.631515972222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45965.631515972222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45965.631515972222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45965.631515972222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45965.631515972222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45965.631515972222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45965.631515972222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45965.631515972222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45965.631515972222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45965.631515972222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45965.631515972222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45965.631515972222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45965.631515972222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45965.631515972222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45965.631515972222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45965.631515972222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45965.631515972222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45965.631515972222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45965.631515972222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45965.631515972222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45965.631515972222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45965.631515972222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45965.631515972222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45965.631515972222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45965.631515972222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45965.631515972222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45965.631515972222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45965.631515972222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45965.631515972222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45965.631515972222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45965.631515972222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45965.631515972222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45965.631515972222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45965.631515972222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45965.631515972222</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45965.631515972222</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73.799455787033367</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39.442638657405041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16.970404861109273</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38929</v>
      </c>
      <c r="E5" s="151" t="s">
        <v>39021</v>
      </c>
      <c r="F5" s="152">
        <v>45965.573981481481</v>
      </c>
      <c r="G5" s="153">
        <f ca="1">IFERROR(NOW()-F5,"")</f>
        <v>5.7534490741090849E-2</v>
      </c>
      <c r="H5" s="152">
        <v>45965.568425925929</v>
      </c>
      <c r="I5" s="151" t="str">
        <f>IFERROR(VLOOKUP(D5,DB!A:F,6,0),"")</f>
        <v>Generator-SG</v>
      </c>
      <c r="J5" s="151" t="str">
        <f>IFERROR(VLOOKUP(D5,DB!A:G,7,0),"")</f>
        <v>In progress</v>
      </c>
      <c r="K5" s="151" t="s">
        <v>39125</v>
      </c>
      <c r="L5" s="151" t="str">
        <f>IFERROR(VLOOKUP(D5,DB!A:I,9,0),"")</f>
        <v>Latis</v>
      </c>
    </row>
    <row r="6" spans="1:13" ht="15">
      <c r="A6" s="151" t="s">
        <v>39126</v>
      </c>
      <c r="B6" s="151" t="str">
        <f>IFERROR(VLOOKUP(D6,DB!A:K,11,0),"")</f>
        <v>R5</v>
      </c>
      <c r="C6" s="151">
        <v>3</v>
      </c>
      <c r="D6" s="151" t="s">
        <v>38228</v>
      </c>
      <c r="E6" s="151" t="s">
        <v>39021</v>
      </c>
      <c r="F6" s="152">
        <v>45965.59716435185</v>
      </c>
      <c r="G6" s="153">
        <f ca="1">IFERROR(NOW()-F6,"")</f>
        <v>3.4351620372035541E-2</v>
      </c>
      <c r="H6" s="152">
        <v>45965.590219907404</v>
      </c>
      <c r="I6" s="151" t="str">
        <f>IFERROR(VLOOKUP(D6,DB!A:F,6,0),"")</f>
        <v>SCECO</v>
      </c>
      <c r="J6" s="151" t="str">
        <f>IFERROR(VLOOKUP(D6,DB!A:G,7,0),"")</f>
        <v>Haj Removal</v>
      </c>
      <c r="K6" s="151" t="s">
        <v>39127</v>
      </c>
      <c r="L6" s="151" t="str">
        <f>IFERROR(VLOOKUP(D6,DB!A:I,9,0),"")</f>
        <v>Latis</v>
      </c>
    </row>
    <row r="7" spans="1:13" ht="15">
      <c r="A7" s="151"/>
      <c r="B7" s="151" t="str">
        <f>IFERROR(VLOOKUP(D7,DB!A:K,11,0),"")</f>
        <v/>
      </c>
      <c r="C7" s="151"/>
      <c r="D7" s="151"/>
      <c r="E7" s="151"/>
      <c r="F7" s="152"/>
      <c r="G7" s="153">
        <f ca="1">IFERROR(NOW()-F7,"")</f>
        <v>45965.631515972222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45965.631515972222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45965.631515972222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45965.631515972222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45965.631515972222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45965.631515972222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45965.631515972222</v>
      </c>
      <c r="H13" s="152"/>
      <c r="I13" s="151" t="str">
        <f>IFERROR(VLOOKUP(D13,DB!A:F,6,0),"")</f>
        <v/>
      </c>
      <c r="J13" s="151" t="str">
        <f>IFERROR(VLOOKUP(D13,DB!A:G,7,0),"")</f>
        <v/>
      </c>
      <c r="K13" s="151"/>
      <c r="L13" s="151" t="str">
        <f>IFERROR(VLOOKUP(D13,DB!A:I,9,0),"")</f>
        <v/>
      </c>
    </row>
    <row r="14" spans="1:13" ht="15">
      <c r="A14" s="151"/>
      <c r="B14" s="151" t="str">
        <f>IFERROR(VLOOKUP(D14,DB!A:K,11,0),"")</f>
        <v>R5</v>
      </c>
      <c r="C14" s="151"/>
      <c r="D14" s="151" t="s">
        <v>38415</v>
      </c>
      <c r="E14" s="151"/>
      <c r="F14" s="152"/>
      <c r="G14" s="153">
        <f ca="1">IFERROR(NOW()-F14,"")</f>
        <v>45965.631515972222</v>
      </c>
      <c r="H14" s="152"/>
      <c r="I14" s="151" t="str">
        <f>IFERROR(VLOOKUP(D14,DB!A:F,6,0),"")</f>
        <v>SCECO</v>
      </c>
      <c r="J14" s="151" t="str">
        <f>IFERROR(VLOOKUP(D14,DB!A:G,7,0),"")</f>
        <v>Haj Removal</v>
      </c>
      <c r="K14" s="151"/>
      <c r="L14" s="151" t="str">
        <f>IFERROR(VLOOKUP(D14,DB!A:I,9,0),"")</f>
        <v>Latis</v>
      </c>
    </row>
    <row r="15" spans="1:13" ht="15">
      <c r="A15" s="151"/>
      <c r="B15" s="151" t="str">
        <f>IFERROR(VLOOKUP(D15,DB!A:K,11,0),"")</f>
        <v>R5</v>
      </c>
      <c r="C15" s="151"/>
      <c r="D15" s="151" t="s">
        <v>38419</v>
      </c>
      <c r="E15" s="151"/>
      <c r="F15" s="152"/>
      <c r="G15" s="153">
        <f ca="1">IFERROR(NOW()-F15,"")</f>
        <v>45965.631515972222</v>
      </c>
      <c r="H15" s="152"/>
      <c r="I15" s="151" t="str">
        <f>IFERROR(VLOOKUP(D15,DB!A:F,6,0),"")</f>
        <v>SCECO</v>
      </c>
      <c r="J15" s="151" t="str">
        <f>IFERROR(VLOOKUP(D15,DB!A:G,7,0),"")</f>
        <v>Haj Removal</v>
      </c>
      <c r="K15" s="151"/>
      <c r="L15" s="151" t="str">
        <f>IFERROR(VLOOKUP(D15,DB!A:I,9,0),"")</f>
        <v>Latis</v>
      </c>
    </row>
    <row r="16" spans="1:13" ht="15">
      <c r="A16" s="151"/>
      <c r="B16" s="151" t="str">
        <f>IFERROR(VLOOKUP(D16,DB!A:K,11,0),"")</f>
        <v>R5</v>
      </c>
      <c r="C16" s="151"/>
      <c r="D16" s="151" t="s">
        <v>37680</v>
      </c>
      <c r="E16" s="151"/>
      <c r="F16" s="152"/>
      <c r="G16" s="153">
        <f ca="1">IFERROR(NOW()-F16,"")</f>
        <v>45965.631515972222</v>
      </c>
      <c r="H16" s="152"/>
      <c r="I16" s="151" t="str">
        <f>IFERROR(VLOOKUP(D16,DB!A:F,6,0),"")</f>
        <v>SCECO</v>
      </c>
      <c r="J16" s="151" t="str">
        <f>IFERROR(VLOOKUP(D16,DB!A:G,7,0),"")</f>
        <v>Good</v>
      </c>
      <c r="K16" s="151"/>
      <c r="L16" s="151" t="str">
        <f>IFERROR(VLOOKUP(D16,DB!A:I,9,0),"")</f>
        <v>Latis</v>
      </c>
    </row>
    <row r="17" spans="1:12" ht="15">
      <c r="A17" s="151"/>
      <c r="B17" s="151" t="str">
        <f>IFERROR(VLOOKUP(D17,DB!A:K,11,0),"")</f>
        <v/>
      </c>
      <c r="C17" s="151"/>
      <c r="D17" s="151"/>
      <c r="E17" s="151"/>
      <c r="F17" s="152"/>
      <c r="G17" s="153">
        <f ca="1">IFERROR(NOW()-F17,"")</f>
        <v>45965.631515972222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45965.631515972222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45965.631515972222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45965.631515972222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45965.631515972222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45965.631515972222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45965.631515972222</v>
      </c>
      <c r="H23" s="152"/>
      <c r="I23" s="151" t="str">
        <f>IFERROR(VLOOKUP(D23,DB!A:F,6,0),"")</f>
        <v/>
      </c>
      <c r="J23" s="151" t="str">
        <f>IFERROR(VLOOKUP(D23,DB!A:G,7,0),"")</f>
        <v/>
      </c>
      <c r="K23" s="151"/>
      <c r="L23" s="151" t="str">
        <f>IFERROR(VLOOKUP(D23,DB!A:I,9,0),"")</f>
        <v/>
      </c>
    </row>
    <row r="24" spans="1:12" ht="15">
      <c r="A24" s="157"/>
      <c r="B24" s="157" t="str">
        <f>IFERROR(VLOOKUP(D24,DB!A:K,11,0),"")</f>
        <v/>
      </c>
      <c r="C24" s="157"/>
      <c r="D24" s="157"/>
      <c r="E24" s="157"/>
      <c r="F24" s="158"/>
      <c r="G24" s="159">
        <f ca="1">IFERROR(NOW()-F24,"")</f>
        <v>45965.631515972222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45965.631515972222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45965.631515972222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45965.631515972222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45965.631515972222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45965.631515972222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45965.631515972222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45965.631515972222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45965.631515972222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45965.631515972222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45965.631515972222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45965.631515972222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45965.631515972222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45965.631515972222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45965.631515972222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45965.631515972222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45965.631515972222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45965.631515972222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45965.631515972222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45965.631515972222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45965.631515972222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45965.631515972222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45965.631515972222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45965.631515972222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45965.631515972222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45965.631515972222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45965.631515972222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45965.631515972222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45965.631515972222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45965.631515972222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45965.631515972222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45965.631515972222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45965.631515972222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45965.631515972222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45965.631515972222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45965.631515972222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45965.631515972222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45965.631515972222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45965.631515972222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45965.631515972222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45965.631515972222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45965.631515972222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45965.631515972222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45965.631515972222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45965.631515972222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45965.631515972222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45965.631515972222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45965.631515972222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45965.631515972222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45965.631515972222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45965.631515972222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45965.631515972222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45965.631515972222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45965.631515972222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45965.631515972222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45965.631515972222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45965.631515972222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45965.631515972222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45965.631515972222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45965.631515972222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45965.631515972222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45965.631515972222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45965.631515972222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45965.631515972222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45965.631515972222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45965.631515972222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45965.631515972222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45965.631515972222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45965.631515972222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45965.631515972222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45965.631515972222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45965.631515972222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45965.631515972222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45965.631515972222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45965.631515972222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45965.631515972222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45965.631515972222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45965.631515972222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45965.631515972222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45965.631515972222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45965.631515972222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45965.631515972222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45965.631515972222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45965.631515972222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45965.631515972222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45965.631515972222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45965.631515972222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45965.631515972222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45965.631515972222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45965.631515972222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45965.631515972222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45965.631515972222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45965.631515972222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45965.631515972222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45965.631515972222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45965.631515972222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45965.631515972222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45965.631515972222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45965.631515972222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45965.631515972222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45965.631515972222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45965.631515972222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45965.631515972222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45965.631515972222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45965.631515972222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45965.631515972222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45965.631515972222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45965.631515972222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45965.631515972222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45965.631515972222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45965.631515972222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45965.631515972222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45965.631515972222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45965.631515972222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45965.631515972222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45965.631515972222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45965.631515972222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45965.631515972222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45965.631515972222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45965.631515972222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45965.631515972222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45965.631515972222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45965.631515972222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45965.631515972222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45965.631515972222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45965.631515972222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45965.631515972222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45965.631515972222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45965.631515972222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45965.631515972222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45965.631515972222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45965.631515972222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45965.631515972222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45965.631515972222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45965.631515972222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45965.631515972222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45965.631515972222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45965.631515972222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45965.631515972222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45965.631515972222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45965.631515972222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45965.631515972222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45965.631515972222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45965.631515972222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45965.631515972222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45965.631515972222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45965.631515972222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45965.631515972222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45965.631515972222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45965.631515972222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45965.631515972222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45965.631515972222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45965.631515972222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45965.631515972222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45965.631515972222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45965.631515972222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45965.631515972222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45965.631515972222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45965.631515972222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45965.631515972222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45965.631515972222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45965.631515972222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45965.631515972222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45965.631515972222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45965.631515972222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45965.631515972222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45965.631515972222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45965.631515972222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45965.631515972222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45965.631515972222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45965.631515972222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45965.631515972222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45965.631515972222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45965.631515972222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45965.631515972222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45965.631515972222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45965.631515972222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45965.631515972222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45965.631515972222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45965.631515972222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45965.631515972222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45965.631515972222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45965.631515972222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45965.631515972222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45965.631515972222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45965.631515972222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45965.631515972222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45965.631515972222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45965.631515972222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45965.631515972222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45965.631515972222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45965.631515972222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45965.631515972222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45965.631515972222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45965.631515972222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45965.631515972222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45965.631515972222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45965.631515972222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45965.631515972222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45965.631515972222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45965.631515972222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45965.631515972222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45965.631515972222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45965.631515972222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45965.631515972222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45965.631515972222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45965.631515972222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45965.631515972222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45965.631515972222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45965.631515972222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45965.631515972222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45965.631515972222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45965.631515972222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45965.631515972222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45965.631515972222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45965.631515972222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45965.631515972222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45965.631515972222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45965.631515972222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45965.631515972222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45965.631515972222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45965.631515972222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45965.631515972222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45965.631515972222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45965.631515972222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45965.631515972222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45965.631515972222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45965.631515972222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45965.631515972222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45965.631515972222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45965.631515972222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45965.631515972222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45965.631515972222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45965.631515972222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45965.631515972222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45965.631515972222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45965.631515972222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45965.631515972222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45965.631515972222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45965.631515972222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45965.631515972222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45965.631515972222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45965.631515972222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45965.631515972222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45965.631515972222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45965.631515972222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45965.631515972222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45965.631515972222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45965.631515972222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45965.631515972222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45965.631515972222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45965.631515972222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45965.631515972222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45965.631515972222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45965.631515972222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45965.631515972222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45965.631515972222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45965.631515972222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45965.631515972222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45965.631515972222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45965.631515972222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45965.631515972222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45965.631515972222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45965.631515972222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45965.631515972222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45965.631515972222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45965.631515972222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45965.631515972222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45965.631515972222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45965.631515972222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45965.631515972222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45965.631515972222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45965.631515972222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45965.631515972222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45965.631515972222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45965.631515972222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45965.631515972222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45965.631515972222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45965.631515972222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45965.631515972222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45965.631515972222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45965.631515972222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45965.631515972222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45965.631515972222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45965.631515972222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45965.631515972222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45965.631515972222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45965.631515972222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45965.631515972222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45965.631515972222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45965.631515972222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45965.631515972222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45965.631515972222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45965.631515972222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45965.631515972222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45965.631515972222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45965.631515972222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45965.631515972222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45965.631515972222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45965.631515972222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45965.631515972222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45965.631515972222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45965.631515972222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45965.631515972222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45965.631515972222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45965.631515972222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45965.631515972222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45965.631515972222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45965.631515972222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45965.631515972222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45965.631515972222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45965.631515972222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45965.631515972222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45965.631515972222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45965.631515972222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45965.631515972222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45965.631515972222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45965.631515972222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45965.631515972222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45965.631515972222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45965.631515972222</v>
      </c>
      <c r="H344" s="158"/>
      <c r="I344" s="157" t="str">
        <f>IFERROR(VLOOKUP(D344,DB!A:F,6,0),"")</f>
        <v/>
      </c>
      <c r="J344" s="157" t="str">
        <f>IFERROR(VLOOKUP(D344,DB!A:G,7,0),"")</f>
        <v/>
      </c>
      <c r="K344" s="157"/>
      <c r="L344" s="157" t="str">
        <f>IFERROR(VLOOKUP(D344,DB!A:I,9,0),"")</f>
        <v/>
      </c>
    </row>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4" ht="15"/>
    <row r="455" ht="15"/>
    <row r="457" ht="15"/>
    <row r="458" ht="15"/>
    <row r="459" ht="15"/>
    <row r="460" ht="15"/>
    <row r="462" ht="15"/>
    <row r="463" ht="15"/>
    <row r="470" ht="15"/>
    <row r="471" ht="15"/>
    <row r="472" ht="15"/>
    <row r="473" ht="15"/>
    <row r="474" ht="15"/>
    <row r="475" ht="15"/>
    <row r="478" ht="15"/>
    <row r="479" ht="15"/>
    <row r="480" ht="15"/>
    <row r="481" ht="15"/>
    <row r="482" ht="15"/>
    <row r="483" ht="15"/>
    <row r="484" ht="15"/>
    <row r="485"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5" ht="15"/>
    <row r="546" ht="15"/>
    <row r="583" ht="15"/>
    <row r="584" ht="15"/>
    <row r="585" ht="15"/>
    <row r="586" ht="15"/>
    <row r="587" ht="15"/>
    <row r="588" ht="15"/>
    <row r="589" ht="15"/>
    <row r="590" ht="15"/>
    <row r="591" ht="15"/>
    <row r="592"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882" ht="15"/>
    <row r="883" ht="15"/>
    <row r="884" ht="15"/>
    <row r="885" ht="15"/>
    <row r="886" ht="15"/>
    <row r="887" ht="15"/>
    <row r="893" ht="15"/>
    <row r="894" ht="15"/>
    <row r="895" ht="15"/>
    <row r="896" ht="15"/>
    <row r="897" ht="15"/>
    <row r="898" ht="15"/>
    <row r="899"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0" ht="15"/>
    <row r="951" ht="15"/>
    <row r="957" ht="15"/>
    <row r="958" ht="15"/>
    <row r="960" ht="15"/>
    <row r="961" ht="15"/>
    <row r="962" ht="15"/>
    <row r="963" ht="15"/>
    <row r="964" ht="15"/>
    <row r="965" ht="15"/>
    <row r="966" ht="15"/>
    <row r="968" ht="15"/>
    <row r="969" ht="15"/>
    <row r="970"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2" ht="15"/>
    <row r="1043"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105" ht="15"/>
    <row r="1106" ht="15"/>
    <row r="1109" ht="15"/>
    <row r="1110" ht="15"/>
    <row r="1111" ht="15"/>
    <row r="1112" ht="15"/>
    <row r="1113" ht="15"/>
    <row r="1114" ht="15"/>
    <row r="1115" ht="15"/>
    <row r="1116" ht="15"/>
    <row r="1119" ht="15"/>
    <row r="1120" ht="15"/>
    <row r="1121" ht="15"/>
    <row r="1122" ht="15"/>
    <row r="1123" ht="15"/>
    <row r="1124" ht="15"/>
    <row r="1125" ht="15"/>
    <row r="1126" ht="15"/>
    <row r="1127" ht="15"/>
    <row r="1128" ht="15"/>
    <row r="1129" ht="15"/>
    <row r="1130" ht="15"/>
    <row r="1132" ht="15"/>
    <row r="1133" ht="15"/>
    <row r="1134" ht="15"/>
    <row r="1137" ht="15"/>
    <row r="1139" ht="15"/>
    <row r="1141" ht="15"/>
    <row r="1144" ht="15"/>
    <row r="1145" ht="15"/>
    <row r="1146" ht="15"/>
    <row r="1148" ht="15"/>
    <row r="1150" ht="15"/>
    <row r="1151" ht="15"/>
    <row r="1152" ht="15"/>
    <row r="1153" ht="15"/>
    <row r="1154" ht="15"/>
    <row r="1156" ht="15"/>
    <row r="1157" ht="15"/>
    <row r="1158" ht="15"/>
    <row r="1159" ht="15"/>
    <row r="1161" ht="15"/>
    <row r="1163" ht="15"/>
    <row r="1164" ht="15"/>
    <row r="1166" ht="15"/>
    <row r="1167" ht="15"/>
    <row r="1168" ht="15"/>
    <row r="1169" ht="15"/>
    <row r="1171" ht="15"/>
    <row r="1173" ht="15"/>
    <row r="1174" ht="15"/>
    <row r="1175" ht="15"/>
    <row r="1176" ht="15"/>
    <row r="1178" ht="15"/>
    <row r="1179" ht="15"/>
    <row r="1180" ht="15"/>
    <row r="1181" ht="15"/>
    <row r="1182" ht="15"/>
    <row r="1183" ht="15"/>
    <row r="1184" ht="15"/>
    <row r="1187" ht="15"/>
    <row r="1189" ht="15"/>
    <row r="1190" ht="15"/>
    <row r="1191" ht="15"/>
    <row r="1192" ht="15"/>
    <row r="1193" ht="15"/>
    <row r="1194" ht="15"/>
    <row r="1195" ht="15"/>
    <row r="1196" ht="15"/>
    <row r="1199" ht="15"/>
    <row r="1200" ht="15"/>
    <row r="1202" ht="15"/>
    <row r="1204" ht="15"/>
    <row r="1205" ht="15"/>
    <row r="1206" ht="15"/>
    <row r="1207" ht="15"/>
    <row r="1208" ht="15"/>
    <row r="1212" ht="15"/>
    <row r="1213" ht="15"/>
    <row r="1215" ht="15"/>
    <row r="1216" ht="15"/>
    <row r="1219" ht="15"/>
    <row r="1220" ht="15"/>
    <row r="1224" ht="15"/>
    <row r="1231" ht="15"/>
    <row r="1233" ht="15"/>
    <row r="1234" ht="15"/>
    <row r="1235" ht="15"/>
    <row r="1242" ht="15"/>
    <row r="1243" ht="15"/>
    <row r="1244" ht="15"/>
    <row r="1245" ht="15"/>
    <row r="1247" ht="15"/>
    <row r="1249" ht="15"/>
    <row r="1258" ht="15"/>
    <row r="1259" ht="15"/>
    <row r="1260" ht="15"/>
    <row r="1263" ht="15"/>
  </sheetData>
  <dataValidations count="2">
    <dataValidation allowBlank="1" showInputMessage="1" showErrorMessage="1" sqref="E1" xr:uid="{920C6338-E771-4DAE-8C89-92A9093EA4DE}"/>
    <dataValidation type="list" allowBlank="1" showInputMessage="1" showErrorMessage="1" sqref="E2:E3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39128</v>
      </c>
      <c r="B2" s="171" t="str">
        <f>IFERROR(VLOOKUP(D2,DB!A:K,11,0),"")</f>
        <v>R6</v>
      </c>
      <c r="C2" s="168">
        <v>1</v>
      </c>
      <c r="D2" s="171" t="s">
        <v>36448</v>
      </c>
      <c r="E2" s="102" t="s">
        <v>39021</v>
      </c>
      <c r="F2" s="175">
        <v>45965.542002314818</v>
      </c>
      <c r="G2" s="115">
        <f ca="1">IFERROR(NOW()-F2,"-")</f>
        <v>8.9513657403585967E-2</v>
      </c>
      <c r="H2" s="173">
        <v>45965.527743055558</v>
      </c>
      <c r="I2" s="171" t="str">
        <f>IFERROR(VLOOKUP(D2,DB!A:F,6,0),"")</f>
        <v>SCECO</v>
      </c>
      <c r="J2" s="102" t="str">
        <f>IFERROR(VLOOKUP(D2,DB!A:G,7,0),"")</f>
        <v>Dead</v>
      </c>
      <c r="K2" s="169" t="s">
        <v>39129</v>
      </c>
      <c r="L2" s="174" t="str">
        <f>IFERROR(VLOOKUP(D2,DB!A:I,9,0),"")</f>
        <v>Latis</v>
      </c>
    </row>
    <row r="3" spans="1:16383" ht="31.5" customHeight="1">
      <c r="A3" s="170" t="s">
        <v>39130</v>
      </c>
      <c r="B3" s="171" t="str">
        <f>IFERROR(VLOOKUP(D3,DB!A:K,11,0),"")</f>
        <v>R6</v>
      </c>
      <c r="C3" s="168">
        <v>1</v>
      </c>
      <c r="D3" s="171" t="s">
        <v>36386</v>
      </c>
      <c r="E3" s="102" t="s">
        <v>39021</v>
      </c>
      <c r="F3" s="173">
        <v>45965.53974537037</v>
      </c>
      <c r="G3" s="115">
        <f ca="1">IFERROR(NOW()-F3,"-")</f>
        <v>9.1770601851749234E-2</v>
      </c>
      <c r="H3" s="173">
        <v>45965.536921296298</v>
      </c>
      <c r="I3" s="171" t="str">
        <f>IFERROR(VLOOKUP(D3,DB!A:F,6,0),"")</f>
        <v>SCECO</v>
      </c>
      <c r="J3" s="102" t="str">
        <f>IFERROR(VLOOKUP(D3,DB!A:G,7,0),"")</f>
        <v>Dead</v>
      </c>
      <c r="K3" s="169" t="s">
        <v>39131</v>
      </c>
      <c r="L3" s="174" t="str">
        <f>IFERROR(VLOOKUP(D3,DB!A:I,9,0),"")</f>
        <v>Latis</v>
      </c>
    </row>
    <row r="4" spans="1:16383" ht="31.5" customHeight="1">
      <c r="A4" s="170"/>
      <c r="B4" s="171" t="str">
        <f>IFERROR(VLOOKUP(D4,DB!A:K,11,0),"")</f>
        <v/>
      </c>
      <c r="C4" s="168"/>
      <c r="D4" s="171"/>
      <c r="E4" s="102"/>
      <c r="F4" s="173"/>
      <c r="G4" s="115">
        <f ca="1">IFERROR(NOW()-F4,"-")</f>
        <v>45965.631515972222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45965.631515972222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45965.631515972222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45965.631515972222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45965.631515972222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45965.631515972222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45965.631515972222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45965.631515972222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45965.631515972222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45965.631515972222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45965.631515972222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45965.631515972222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45965.631515972222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45965.631515972222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45965.631515972222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45965.631515972222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45965.631515972222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45965.631515972222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45965.631515972222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45965.631515972222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45965.631515972222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45965.631515972222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45965.631515972222</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45965.631515972222</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45965.631515972222</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45965.631515972222</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45965.631515972222</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45965.631515972222</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45965.631515972222</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45965.631515972222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45965.631515972222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45965.631515972222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45965.631515972222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45965.631515972222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45965.631515972222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45965.631515972222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45965.631515972222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45965.631515972222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45965.631515972222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45965.631515972222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45965.631515972222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45965.631515972222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45965.631515972222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45965.631515972222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45965.631515972222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45965.631515972222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45965.631515972222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45965.631515972222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45965.631515972222</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